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 windowWidth="11208" windowHeight="7536"/>
  </bookViews>
  <sheets>
    <sheet name="recettes  realises 30 9 2019 " sheetId="2" r:id="rId1"/>
  </sheets>
  <definedNames>
    <definedName name="_xlnm.Print_Titles" localSheetId="0">'recettes  realises 30 9 2019 '!$1:$3</definedName>
  </definedNames>
  <calcPr calcId="144525"/>
</workbook>
</file>

<file path=xl/calcChain.xml><?xml version="1.0" encoding="utf-8"?>
<calcChain xmlns="http://schemas.openxmlformats.org/spreadsheetml/2006/main">
  <c r="H215" i="2" l="1"/>
  <c r="H216" i="2" s="1"/>
  <c r="H207" i="2"/>
  <c r="H201" i="2"/>
  <c r="H189" i="2"/>
  <c r="H183" i="2"/>
  <c r="H177" i="2"/>
  <c r="H160" i="2"/>
  <c r="H107" i="2"/>
  <c r="H93" i="2"/>
  <c r="H73" i="2"/>
  <c r="H59" i="2"/>
  <c r="H50" i="2"/>
  <c r="H32" i="2"/>
  <c r="H22" i="2"/>
  <c r="H15" i="2"/>
  <c r="H9" i="2"/>
  <c r="H74" i="2" l="1"/>
  <c r="H208" i="2"/>
  <c r="H108" i="2"/>
  <c r="H178" i="2"/>
  <c r="G207" i="2" l="1"/>
  <c r="G73" i="2"/>
  <c r="G9" i="2"/>
  <c r="G215" i="2"/>
  <c r="G216" i="2" s="1"/>
  <c r="G201" i="2"/>
  <c r="G189" i="2"/>
  <c r="G183" i="2"/>
  <c r="G177" i="2"/>
  <c r="G107" i="2"/>
  <c r="G160" i="2"/>
  <c r="G93" i="2"/>
  <c r="G208" i="2" l="1"/>
  <c r="G178" i="2"/>
  <c r="G108" i="2"/>
  <c r="G59" i="2"/>
  <c r="G50" i="2"/>
  <c r="G35" i="2"/>
  <c r="G32" i="2"/>
  <c r="G22" i="2"/>
  <c r="G15" i="2"/>
  <c r="H33" i="2" l="1"/>
  <c r="H35" i="2" s="1"/>
  <c r="H36" i="2" s="1"/>
  <c r="G74" i="2"/>
  <c r="G36" i="2"/>
  <c r="G217" i="2" l="1"/>
</calcChain>
</file>

<file path=xl/sharedStrings.xml><?xml version="1.0" encoding="utf-8"?>
<sst xmlns="http://schemas.openxmlformats.org/spreadsheetml/2006/main" count="224" uniqueCount="194">
  <si>
    <t>Code fonc</t>
  </si>
  <si>
    <t>Code écon</t>
  </si>
  <si>
    <t>Chap.</t>
  </si>
  <si>
    <t>Art.</t>
  </si>
  <si>
    <t>ligne</t>
  </si>
  <si>
    <t xml:space="preserve"> RECETTE DE FONCTIONNEMENT</t>
  </si>
  <si>
    <t>مجال الإدارة  العامة 
DOMAINE D'ADMINISTRATION GENERALE</t>
  </si>
  <si>
    <t>ترخيصات ادارية
Autorisations administratives</t>
  </si>
  <si>
    <t>مداخيل مقابل خدمات
Recettes des services rémunérés</t>
  </si>
  <si>
    <t>Total de l'article: 20</t>
  </si>
  <si>
    <t>منتوج المبيعات
Produits des ventes.</t>
  </si>
  <si>
    <t>مداخيل الأملاك
Recettes Patrimoniales</t>
  </si>
  <si>
    <t>منتوج بيع أثاث وأدوات ومواد استغني عنها
Produit des ventes d'objet mobiliers ou matériaux hors service.</t>
  </si>
  <si>
    <t>منتوج بيع التصاميم والمطبوعات وملفات المزايدة
Produit des ventes de plans, d'imprimés et de dossiers de concours.</t>
  </si>
  <si>
    <t>Total de l'article: 30</t>
  </si>
  <si>
    <t>منتوجات أخرى
Autres produits.</t>
  </si>
  <si>
    <t>مداخيل ضريبية
Recettes Fiscales</t>
  </si>
  <si>
    <t>المتحصل من الدعائر الجبائية والتراضي فيما يتعلق بالضرائب
Produit des amendes fiscales et de transactions en matière de taxes</t>
  </si>
  <si>
    <t>النسبة المئوية المقبوضة في البيوعات العمومية
Pourcentage sur les ventes publiques effectuées par la collectivité</t>
  </si>
  <si>
    <t>اقتطاع من المداخيل المحققة لفائدة الغير
Ristourne sur les recettes réalisées pour le compte des tiers.</t>
  </si>
  <si>
    <t>Total de l'article: 40</t>
  </si>
  <si>
    <t>حصة من منتوج ضرائب الدولة
Part dans le produit des impôts de l'Etat</t>
  </si>
  <si>
    <t>حصة من منتوج الضريبة على القيمة المضافة
Part dans le produit de la TVA</t>
  </si>
  <si>
    <t>Total de l'article: 50</t>
  </si>
  <si>
    <t>Total du chapitre: 10</t>
  </si>
  <si>
    <t xml:space="preserve"> </t>
  </si>
  <si>
    <t>مجال الشؤون الإجتماعية
DOMAINE DES AFFAIRES SOCIALES</t>
  </si>
  <si>
    <t>النظافة والصحة العمومية
Hygiène et santé publiques</t>
  </si>
  <si>
    <t>Total de l'article: 10</t>
  </si>
  <si>
    <t>Total du chapitre: 20</t>
  </si>
  <si>
    <t>مجال الشؤون التقنية
DOMAINE DES AFFAIRES TECHNIQUES</t>
  </si>
  <si>
    <t>السكنى والتعمير
Habitat et urbanisme</t>
  </si>
  <si>
    <t>منتوج كراء بنايات للسكنى
Produit de location d'immeubles à usage d'habitation</t>
  </si>
  <si>
    <t>منتوج استغلال البنايات
Produit de l'exploitation de bâtiments.</t>
  </si>
  <si>
    <t>محصولات أخرى للعقارات
Autres produits des biens immobiliers.</t>
  </si>
  <si>
    <t>المحافظة على البيئة
Protection de l'environnement</t>
  </si>
  <si>
    <t>Total du chapitre: 30</t>
  </si>
  <si>
    <t>مجال الشؤون الإقتصادية
DOMAINE DES AFFAIRES ECONOMIQUES</t>
  </si>
  <si>
    <t>التجارة والصناعة
Commerce et industrie</t>
  </si>
  <si>
    <t>منتوج كراء محلات تجارية أو مخصصة لمزاولة نشاط مهني
Produit de location des locaux à usage commercial ou professionnel</t>
  </si>
  <si>
    <t>منتوج استغلال الأراضي
Produit de l'exploitation de terrains</t>
  </si>
  <si>
    <t>منتوج كراء عقارات أخرى ومختلف الأكرية
Produit de location d'autres biens</t>
  </si>
  <si>
    <t>النقل
Transport</t>
  </si>
  <si>
    <t>مداخيل مقابل الخدمات
Recettes des services rémunérés</t>
  </si>
  <si>
    <t>Total du chapitre: 40</t>
  </si>
  <si>
    <t>مجال الدعم
DOMAINE DE SOUTIEN</t>
  </si>
  <si>
    <t>منتوجات مالية
Produits financiers</t>
  </si>
  <si>
    <t>منتوج فائدة الأموال المودعة بالخزينة
Produit des intérêts des fonds placés au trésor.</t>
  </si>
  <si>
    <t>منتوج الأرباح
Produit des dividendes</t>
  </si>
  <si>
    <t>إمدادات 
Subventions</t>
  </si>
  <si>
    <t>إمدادات ممنوحة من طرف الدولة
Subvention de l'Etat</t>
  </si>
  <si>
    <t>إمدادات ممنوحة من طرف مؤسسات عمومية
Subventions accordées par des organismes publics</t>
  </si>
  <si>
    <t>إمدادات أخرى
Autres subventions</t>
  </si>
  <si>
    <t>أموال المساعدات والمساهمات
Fonds de concours et participations</t>
  </si>
  <si>
    <t>أموال المساعدات
Fonds de concours</t>
  </si>
  <si>
    <t>..................
…………………………………….</t>
  </si>
  <si>
    <t>......................
……………………………..</t>
  </si>
  <si>
    <t>....................
………………………………………….</t>
  </si>
  <si>
    <t>المساهمــــات
Participations</t>
  </si>
  <si>
    <t>مساهمات الدولة 
Participations de l'Etat</t>
  </si>
  <si>
    <t>مساهمات الجماعات الترابية
Participations des collectivités territoriales</t>
  </si>
  <si>
    <t>مساهمات المجموعات ومؤسسات التعاون بين الجماعات
Participations des groupements et les établissements de coopération intercommunale</t>
  </si>
  <si>
    <t>مساهمات المؤسسات والهيئات العمومية الأخرى
Participations des établissements et autres organismes publics</t>
  </si>
  <si>
    <t xml:space="preserve">مساهمات أخرى
Autes participations </t>
  </si>
  <si>
    <t>مداخيل طارئة
Recettes accidentelles</t>
  </si>
  <si>
    <t>هبات ووصايا لاتشتمل على تحملات
Dons et legs non grevés de charges</t>
  </si>
  <si>
    <t>إنذارات مرسمة
Avertissements taxés</t>
  </si>
  <si>
    <t>المتحصل من كراء عقارات استجرتها الجماعة لسد حاجيات مصالحها
Produit de la sous location d'immeubles loués pour les besoins de service</t>
  </si>
  <si>
    <t>مداخيل مختلفة وطارئة
Recettes imprévues et diverses</t>
  </si>
  <si>
    <t>Total du chapitre: 50</t>
  </si>
  <si>
    <t>مجال تدعيم النتائج
DOMAINE DE CONSOLIDATION DE RESULTATS</t>
  </si>
  <si>
    <t>مداخيل لفائدة الغير
Recettes d'ordre</t>
  </si>
  <si>
    <t>مدفوع الجزء الثاني من الميزانية
Versement de la deuxième partie du budget</t>
  </si>
  <si>
    <t>استرجاع الأقساط السنوية من الإقتراضات المضمونة
Remboursement d'annuités d'emprunts garantis</t>
  </si>
  <si>
    <t>مداخيل لفائدة الجماعات الترابية
Recettes pour le compte des collectivités territoriales</t>
  </si>
  <si>
    <t>مداخيل لفائدة أشخاص أخرى
Recettes pour d'autres tiers</t>
  </si>
  <si>
    <t>Total du chapitre: 60</t>
  </si>
  <si>
    <t>Total des recettes de fonctionnement</t>
  </si>
  <si>
    <t>الحالة المدنية وتصديق الامضاء
Etat civil et légalisation.</t>
  </si>
  <si>
    <t>رسم تصديق الإمضاء والإشهاد بالتطابق
Taxe de légalisation des signatures et de certification des documents</t>
  </si>
  <si>
    <t>رسوم الحالة المدنية
Droit d'état civil.</t>
  </si>
  <si>
    <t>ترقيم العقارات
Numérotation d'immeubles.</t>
  </si>
  <si>
    <t>تسجيل بيع البهائم
Enregistrement de la vente du bétail.</t>
  </si>
  <si>
    <t>صوائر أبحاث المنافع والمضار
Frais d'enquête de commodo et d'incommodo.</t>
  </si>
  <si>
    <t>منتوج بيع الفواكه والنبات والزهور والحطب
Produit des ventes de fruits, plantes, fleurs et bois.</t>
  </si>
  <si>
    <t>منتوج بيع الحيوانات والأشياء المحجوزة والتي لم تسحب داخل الآجال المحددة
Produit des ventes des animaux et d'objets mis en fourrière  non retirès dans les délais impartis.</t>
  </si>
  <si>
    <t>رسم المحجز
Droits de fourrière.</t>
  </si>
  <si>
    <t>استرجاع صوائر النقل بواسطة الآلة الرافعة
Remboursement des frais de transport par la grue</t>
  </si>
  <si>
    <t>منتوج الغرامة الناتجة عن عملية وضع الكعب للسيارات
Produits des sabots</t>
  </si>
  <si>
    <t>حق الإمتياز في استغلال مراحيض سوق الجملة للخضر والفواكه
Concession des blocs sanitaires du marché de gros des fruits et légumes</t>
  </si>
  <si>
    <t>حق الإمتياز في مصلحة سيارة الإسعاف الجماعية
Concession du service de l'ambulance communale.</t>
  </si>
  <si>
    <t>استرجاع صوائر النقل بواسطة سيارة الإسعاف
Remboursement des frais de transport effectués par l'ambulance communale</t>
  </si>
  <si>
    <t>مدخول مصلحة إفراغ حفرات المراحيض وتنظيف القنوات
Produit du service de vidange de fosses et curage d'égouts</t>
  </si>
  <si>
    <t>الإتصال بشبكة الماء الحار
Raccordement au réseau d'égouts</t>
  </si>
  <si>
    <t>الإتصال بشبكة الماء الصالح للشرب
Raccordement au réseau d'eau</t>
  </si>
  <si>
    <t>استرجاع صوائر التنظيف
Remboursement des frais de désinfection</t>
  </si>
  <si>
    <t>مايؤدى للجماعة لأجل أشغال متعلقة بالصحة العمومية أو الأمن العام أجرتها على نفقة ملاكين قاصرين
Reversement à la commune pour travaux de salubrité et de sécurité par ses soins pour le compte des propriétaires défaillants</t>
  </si>
  <si>
    <t>منتوج مستودع الأموات
Produit de la morgue</t>
  </si>
  <si>
    <t>التعليم، الفن والثقافة
Enseignement, Art et culture</t>
  </si>
  <si>
    <t>مدخول المعهد الجماعي للفنون الجميلة
Produit de l'école communale des beaux arts</t>
  </si>
  <si>
    <t>مدخول الخزانة الجماعية
Produit de la bibliothèque communale</t>
  </si>
  <si>
    <t>مدخول المعهد الجماعي للموسيقى
Produit du conservatoire de musique</t>
  </si>
  <si>
    <t>مدخول قاعة المعارض
Produit de la galerie d'expositon</t>
  </si>
  <si>
    <t>السياحة، الراحة والترفيه
Tourisme, loisir et détente</t>
  </si>
  <si>
    <t>الرسم المفروض على الإقامة في المؤسسات السياحية
Taxe de séjour</t>
  </si>
  <si>
    <t>الضريبة المفروضة على الملاهي
Taxe sur les spectacles</t>
  </si>
  <si>
    <t>الرسم المفروض على تذاكر دخول المهرجانات الرياضية والمسابح الخاصة المفتوحة للجمهور
Taxe sur les billets d'accès aux manifestations sportives aux piscines privées ouvertes au public</t>
  </si>
  <si>
    <t>محصول استغلال الملاعب الرياضية
Produit de l'exploitation des terrains de sport</t>
  </si>
  <si>
    <t>مدخول استغلال المسابح
Produit de l'exploitation des piscines</t>
  </si>
  <si>
    <t>واجبات الدخول إلى المتاحف الجماعية
Droits d'entrée aux musées communaux</t>
  </si>
  <si>
    <t>واجبات الدخول إلى المسارح الجماعية
Droits d'entrée aux théâtres communaux</t>
  </si>
  <si>
    <t>منتوج المخيمات
Produit des campings et campings caravanings</t>
  </si>
  <si>
    <t>منتوج استغلال الشواطئ
Produit de l'exploitation des plages</t>
  </si>
  <si>
    <t>واجبات الدخول إلى الحدائق والمغارس
Droits d'entrée aux jardins et pépinières</t>
  </si>
  <si>
    <t>ضريبة المباني
Taxe urbaine</t>
  </si>
  <si>
    <t>ضريبة الصيانة المفروضة على الأملاك الخاضعة لضريبة المباني
Taxe d'édilité afférente aux immeubles assujettis à la taxe urbaine</t>
  </si>
  <si>
    <t>الضريبة على الأراضي الحضرية غير المبنية
Taxe sur les terrains urbains non bâtis</t>
  </si>
  <si>
    <t>الضريبة على عمليات البناء
Taxe sur les opérations de construction</t>
  </si>
  <si>
    <t>الضريبة على عمليات تجزئة الأراضي
Taxe sur les opérations de lotissement</t>
  </si>
  <si>
    <t>الضريبة على عمليات تقسيم الأراضي
Taxe sur les opérations de morcellement</t>
  </si>
  <si>
    <t>رسم السكن
Taxe d'habitation</t>
  </si>
  <si>
    <t>رسم الخدمات الجماعية
Taxe sur les services communaux</t>
  </si>
  <si>
    <t>الرسم المفروض على البروزات إلى الأملاك الجماعية العامة
Redevances sur les saillies situées sur le domaine public communal</t>
  </si>
  <si>
    <t xml:space="preserve"> الرسم المفروض على شغل الأملاك الجماعية العامة مؤقتا لأغراض ترتبط بالبناء  
Redevance d'occupation temporaire du domaine public communal pour usage lié à la construction</t>
  </si>
  <si>
    <t>الرسم المترتب على إتلاف الطرق
Taxe sur la dégradation des chaussées.</t>
  </si>
  <si>
    <t>حق الإمتياز في نقل الأموات
Concession du service des pompes funèbres</t>
  </si>
  <si>
    <t>حق الإمتياز في استغلال معمل تكرير الأزبال المنزلية
Concession du service de l'exploitation de l'usine de traitement  des ordures ménagères</t>
  </si>
  <si>
    <t>حق الإمتياز في مصلحة مراقبة تفريغ الأزبال
Concession du service de la décharge contrôlée</t>
  </si>
  <si>
    <t>مدخول المقابر ودفن الأموات
Produit de cimetière et inhumation</t>
  </si>
  <si>
    <t>رسوم رفع نفايات الحدائق وبقايا المواد الصناعية ومواد البناء المتروكة على الطريق العمومية
Taxe d'enlèvement des déchets des jardins, industriels et matériaux  ou déblais abandonnés sur la voie publique</t>
  </si>
  <si>
    <t xml:space="preserve">Redevances gestion déchets ménagers et assimilés </t>
  </si>
  <si>
    <t xml:space="preserve">Redevances gestion déchets non dangereux  </t>
  </si>
  <si>
    <t>منتوج مصلحة نقل الأموات
Produits des pompes funèbres</t>
  </si>
  <si>
    <t>الضريبة على محلات بيع المشروبات
Taxe sur les débits de boissons</t>
  </si>
  <si>
    <t>الرسم المترتب على السماح بإغلاق بعض المحلات العامة بعد الميعاد المحدد أو بفتحها قبله
Taxe sur les fermetures tardives et ouvertures matinales</t>
  </si>
  <si>
    <t>الرسم المفروض على الباعة  الجائلين المأذون لهم  ببيع سلعهم على الطرق العامة
Taxe sur les colporteurs vendant sur la voie publique</t>
  </si>
  <si>
    <t>الرسم المفروض على المياه المعدنية ومياه المائدة
Taxe sur les eaux minérales et de table</t>
  </si>
  <si>
    <t>الرسم المفروض على استخراج مواد المقالع
Taxe sur l'extraction des produits de carrières</t>
  </si>
  <si>
    <t>ضريبة التجارة
Impôt des patentes</t>
  </si>
  <si>
    <t>ضريبة التجارة على الأسواق القروية
Patente des marchés ruraux</t>
  </si>
  <si>
    <t>ضريبة الذبح
Taxe principale d'abattage</t>
  </si>
  <si>
    <t>رسوم الأضاحي
Taxe de sacrification</t>
  </si>
  <si>
    <t>الرسم الإضافي المفروض على طبع الزرابي
Surtaxe d'estampillage des tapis.</t>
  </si>
  <si>
    <t>الرسوم المفروضة على الكازينوهات
Produits du casino</t>
  </si>
  <si>
    <t>الرسم المهني
Taxe Professionnelle</t>
  </si>
  <si>
    <t>واجبات مقبوضة في الأسواق وساحات البيع العمومية 
Droits perçus sur les marchés et lieux de vente publics</t>
  </si>
  <si>
    <t>واجبات أسواق البهائم
Droits perçus aux marchés aux bestiaux</t>
  </si>
  <si>
    <t>واجبات الوقوف والدخول إلى الأسواق الأسبوعية
Droits de stationnement et d'entrée aux souks hebdomadaires</t>
  </si>
  <si>
    <t>واجبات مقبوضة بساحات أخرى للبيع العمومي
Droits perçus sur d'autres lieux de vente publiques</t>
  </si>
  <si>
    <t>منتوج كراء واستغلال مواد في حوزة الجماعة
Produit de location et d'exploitation des biens relevant de la C.L</t>
  </si>
  <si>
    <t>منتوج إيجار الأسواق الجماعية
Produit d'affermage des souks communaux</t>
  </si>
  <si>
    <t>منتوج الحمامات  والرشاشات
Produit des bains douches</t>
  </si>
  <si>
    <t>منتوج الملك الغابوي التابع للجماعة
Produit du domaine forestier relevant du territoire communal</t>
  </si>
  <si>
    <t>امتياز المرافق الجماعية
Concession des services communaux</t>
  </si>
  <si>
    <t>حق الإمتياز في توزيع الماء العذب
Concession pour distribution d'eau</t>
  </si>
  <si>
    <t>حق الإمتياز في توزيع الطاقة
Concession pour distribution d'énergie</t>
  </si>
  <si>
    <t>حق الإمتياز في استغلال المشارب والحانات البلدية
Concession d'exploitation des buvettes municipales</t>
  </si>
  <si>
    <t>محاصيل امتيازات أخرى
Produits des autres concessions.</t>
  </si>
  <si>
    <t>الرسم المفروض على شغل الأملاك الجماعية العامة مؤقتا لأغراض تجارية أو صناعية أو مهنية
Redevance d'occupation temporaire du domaine public communal pour un usage commercial, industriel ou professionnel</t>
  </si>
  <si>
    <t>الرسم المفروض على شغل الأملاك الجماعية مؤقتا بمنقولات أو عقارات ترتبط بممارسة أعمال تجارية أو صناعية أو مهنية
Redevance d'occupation temporaire du domaine public communal par des biens meubles et immeubles liés à l'exercice d'un commerce, d'une industrie ou industrie ou d'une profession.</t>
  </si>
  <si>
    <t>منتوج استغلال الأراضي الفلاحية
Produit de l'exploitation de terrains agricoles</t>
  </si>
  <si>
    <t>رسوم قلع الحيوانات الميتة
Droit d'équarrissage</t>
  </si>
  <si>
    <t>رسوم إيغار الخنازير والأحشاء
Taxe d'échaudage des porcs et des abats</t>
  </si>
  <si>
    <t>التزويد بالسلاح والعدة
Fournitures d'armes et munitions</t>
  </si>
  <si>
    <t>الرسم المفروض على فحص لحوم الذبح الإستثنائي
Taxe sur les visites vétérinaires à l'occasion des abattages exceptionnels</t>
  </si>
  <si>
    <t>رسوم مغسل الأمعاء
Taxe d'utilisation de la triperie</t>
  </si>
  <si>
    <t>رسوم التبريد
Taxe frigorifique</t>
  </si>
  <si>
    <t>رسوم الربط بالإسطبل
Taxe de stabulation</t>
  </si>
  <si>
    <t>حقوق السمسرة
Droit de criée</t>
  </si>
  <si>
    <t>الرسوم المفروضة على مداخيل وكلاء البيع بالجملة للخضر والفواكه
Redevances sur les recettes des mandataires du marché de gros, des fruits et légumes</t>
  </si>
  <si>
    <t>الرسوم المفروضة على مداخيل وكلاء أسواق السمك
Redevances sur les recettes des mandataires des halles aux poissons</t>
  </si>
  <si>
    <t>الرسوم المفروضة على أسواق الجلود
Redevances sur les halles aux peaux et cuir</t>
  </si>
  <si>
    <t>منتوج الموازين العمومية وضريبة الوزن والكيل
Produit du poids public et taxe de pesage et de mesurage</t>
  </si>
  <si>
    <t>منتوج استغلال مصلحة استغلال المياه
Produit de l'exploitation du service des eaux</t>
  </si>
  <si>
    <t>منتوج استغلال مصلحة توزيع الطاقة الكهربائية
Produit de l'exploitation du service de distribution de l'énergie électrique</t>
  </si>
  <si>
    <t>رسوم لحوم الأسواق
Taxe sur les viandes foraines</t>
  </si>
  <si>
    <t>الرسم المفروض على استغلال رخص سيارات الأجرة وحافلات النقل العام للمسافرين
Taxe sur les licences de taxis et de cars de transport public de voyageurs</t>
  </si>
  <si>
    <t>الضريبة المفروضة على الدراجات البخارية التي يكون حجم اسطواناتها يساوي أو يفوق 125 سنتمتر مكعب 
Taxe sur les motocyclettes dont la cylindrée est égale ou supérieure à 125 cm3</t>
  </si>
  <si>
    <t>الرسم الإضافي إلى الرسم السنوي الخاص على السيارات
Taxe additionnelle à la taxe spéciale annuelle sur les véhicules automobiles.</t>
  </si>
  <si>
    <t>الرسم على النقل العمومي للمسافرين
Taxe sur le transport public de voyageurs (ca)</t>
  </si>
  <si>
    <t>حق الإمتياز في النقل الحضري
Concession pour transport urbain</t>
  </si>
  <si>
    <t>حق الإمتياز في نقل اللحوم
Concession pour transport de viandes</t>
  </si>
  <si>
    <t>حق الإمتياز في نقل الأسماك
Concession pour transport de poissons</t>
  </si>
  <si>
    <t>حق الإمتياز في استغلال ساحات وأماكن الوقوف
Concession pour l'exploitation des aires et parcs de stationnement</t>
  </si>
  <si>
    <t>منتوج المحطة الطرقية
Produit de la gare routière</t>
  </si>
  <si>
    <t>منتوج محطات وقوف الدراجات والسيارات
Produit des garages à vélocipèdes et parc autos</t>
  </si>
  <si>
    <t>واجبات الوقوف المترتبة عن السيارات المخصصة للنقل العمومي للمسافرين
Droit de stationnement sur les véhicules affectés à un transport public de voyageurs.</t>
  </si>
  <si>
    <t>نقل اللحوم
Transport de viandes</t>
  </si>
  <si>
    <t>إمدادات ممنوحة من طرف أشخاص معنويين
Subventions accordées par des personnes morales</t>
  </si>
  <si>
    <t>حصة من منتوج الرسم الخدمات الجماعية</t>
  </si>
  <si>
    <t>ملاحظات</t>
  </si>
  <si>
    <t xml:space="preserve">الرسم المفروض على امؤسسات التعليم الخاصة </t>
  </si>
  <si>
    <r>
      <t xml:space="preserve">RECETTES DE FONCTIONNEMENT                                            </t>
    </r>
    <r>
      <rPr>
        <b/>
        <sz val="20"/>
        <color indexed="30"/>
        <rFont val="Arial"/>
        <family val="2"/>
      </rPr>
      <t xml:space="preserve">مداخيل التسيير                    </t>
    </r>
  </si>
  <si>
    <t>المداخيل المحققة خلال 9 اشهر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</si>
</sst>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numFmts>
  <fonts count="24" x14ac:knownFonts="1">
    <font>
      <sz val="11"/>
      <color theme="1"/>
      <name val="Calibri"/>
      <family val="2"/>
      <scheme val="minor"/>
    </font>
    <font>
      <sz val="10"/>
      <color indexed="8"/>
      <name val="Arial"/>
      <family val="2"/>
    </font>
    <font>
      <b/>
      <sz val="14"/>
      <color rgb="FF0070C0"/>
      <name val="Arial"/>
      <family val="2"/>
    </font>
    <font>
      <b/>
      <sz val="20"/>
      <color indexed="30"/>
      <name val="Arial"/>
      <family val="2"/>
    </font>
    <font>
      <sz val="10"/>
      <color rgb="FF000000"/>
      <name val="Times New Roman"/>
      <family val="1"/>
    </font>
    <font>
      <sz val="14"/>
      <color rgb="FF000000"/>
      <name val="Arial"/>
      <family val="2"/>
    </font>
    <font>
      <b/>
      <sz val="10"/>
      <color rgb="FF000000"/>
      <name val="Times New Roman"/>
      <family val="1"/>
    </font>
    <font>
      <b/>
      <sz val="12"/>
      <color rgb="FF000000"/>
      <name val="Times New Roman"/>
      <family val="1"/>
    </font>
    <font>
      <sz val="9"/>
      <color rgb="FF000000"/>
      <name val="Times New Roman"/>
      <family val="1"/>
    </font>
    <font>
      <b/>
      <sz val="10"/>
      <name val="Times New Roman"/>
      <family val="1"/>
    </font>
    <font>
      <b/>
      <sz val="10"/>
      <color rgb="FFFF0000"/>
      <name val="Times New Roman"/>
      <family val="1"/>
    </font>
    <font>
      <b/>
      <sz val="10"/>
      <color theme="1"/>
      <name val="Times New Roman"/>
      <family val="1"/>
    </font>
    <font>
      <sz val="10"/>
      <name val="Times New Roman"/>
      <family val="1"/>
    </font>
    <font>
      <sz val="9"/>
      <name val="Times New Roman"/>
      <family val="1"/>
    </font>
    <font>
      <sz val="11"/>
      <color theme="1"/>
      <name val="Calibri"/>
      <family val="2"/>
      <scheme val="minor"/>
    </font>
    <font>
      <b/>
      <sz val="9"/>
      <color rgb="FF000000"/>
      <name val="Times New Roman"/>
      <family val="1"/>
    </font>
    <font>
      <b/>
      <sz val="8"/>
      <color theme="0"/>
      <name val="Arial"/>
      <family val="2"/>
    </font>
    <font>
      <b/>
      <sz val="8"/>
      <color rgb="FFFFFF00"/>
      <name val="Arial"/>
      <family val="2"/>
    </font>
    <font>
      <sz val="8"/>
      <color indexed="8"/>
      <name val="Arial"/>
      <family val="2"/>
    </font>
    <font>
      <sz val="8"/>
      <color rgb="FF000000"/>
      <name val="Times New Roman"/>
      <family val="1"/>
    </font>
    <font>
      <b/>
      <sz val="8"/>
      <color indexed="8"/>
      <name val="Arial"/>
      <family val="2"/>
    </font>
    <font>
      <b/>
      <u/>
      <sz val="9"/>
      <color rgb="FF000000"/>
      <name val="Times New Roman"/>
      <family val="1"/>
    </font>
    <font>
      <sz val="12"/>
      <color indexed="8"/>
      <name val="Arial"/>
      <family val="2"/>
    </font>
    <font>
      <b/>
      <sz val="12"/>
      <color indexed="8"/>
      <name val="Arial"/>
      <family val="2"/>
    </font>
  </fonts>
  <fills count="17">
    <fill>
      <patternFill patternType="none"/>
    </fill>
    <fill>
      <patternFill patternType="gray125"/>
    </fill>
    <fill>
      <patternFill patternType="solid">
        <fgColor rgb="FFFFFFFF"/>
        <bgColor rgb="FF000000"/>
      </patternFill>
    </fill>
    <fill>
      <patternFill patternType="solid">
        <fgColor rgb="FF8DB4E2"/>
        <bgColor rgb="FF000000"/>
      </patternFill>
    </fill>
    <fill>
      <patternFill patternType="solid">
        <fgColor rgb="FFD8E4BC"/>
        <bgColor rgb="FF000000"/>
      </patternFill>
    </fill>
    <fill>
      <patternFill patternType="solid">
        <fgColor rgb="FFFFFF00"/>
        <bgColor rgb="FF000000"/>
      </patternFill>
    </fill>
    <fill>
      <patternFill patternType="solid">
        <fgColor rgb="FFDCE6F1"/>
        <bgColor rgb="FFFFFFFF"/>
      </patternFill>
    </fill>
    <fill>
      <patternFill patternType="solid">
        <fgColor rgb="FFFFFFFF"/>
        <bgColor rgb="FFFFFFFF"/>
      </patternFill>
    </fill>
    <fill>
      <patternFill patternType="solid">
        <fgColor rgb="FF8DB4E2"/>
        <bgColor rgb="FFFFFFFF"/>
      </patternFill>
    </fill>
    <fill>
      <patternFill patternType="solid">
        <fgColor rgb="FFC4D79B"/>
        <bgColor rgb="FF000000"/>
      </patternFill>
    </fill>
    <fill>
      <patternFill patternType="solid">
        <fgColor rgb="FFD8E4BC"/>
        <bgColor rgb="FFFFFFFF"/>
      </patternFill>
    </fill>
    <fill>
      <patternFill patternType="solid">
        <fgColor rgb="FFFFFF00"/>
        <bgColor rgb="FFFFFFFF"/>
      </patternFill>
    </fill>
    <fill>
      <patternFill patternType="solid">
        <fgColor theme="3" tint="0.59999389629810485"/>
        <bgColor rgb="FF000000"/>
      </patternFill>
    </fill>
    <fill>
      <patternFill patternType="solid">
        <fgColor theme="6" tint="0.59999389629810485"/>
        <bgColor rgb="FF000000"/>
      </patternFill>
    </fill>
    <fill>
      <patternFill patternType="solid">
        <fgColor theme="0"/>
        <bgColor rgb="FFFFFFFF"/>
      </patternFill>
    </fill>
    <fill>
      <patternFill patternType="solid">
        <fgColor theme="0"/>
        <bgColor rgb="FF000000"/>
      </patternFill>
    </fill>
    <fill>
      <patternFill patternType="solid">
        <fgColor rgb="FF92D05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 fillId="0" borderId="0">
      <alignment vertical="top"/>
    </xf>
    <xf numFmtId="0" fontId="1" fillId="0" borderId="0">
      <alignment vertical="top"/>
    </xf>
    <xf numFmtId="43" fontId="14" fillId="0" borderId="0" applyFont="0" applyFill="0" applyBorder="0" applyAlignment="0" applyProtection="0"/>
  </cellStyleXfs>
  <cellXfs count="174">
    <xf numFmtId="0" fontId="0" fillId="0" borderId="0" xfId="0"/>
    <xf numFmtId="0" fontId="2" fillId="2" borderId="0" xfId="1" applyFont="1" applyFill="1" applyBorder="1" applyAlignment="1">
      <alignment vertical="top"/>
    </xf>
    <xf numFmtId="0" fontId="4" fillId="2" borderId="0" xfId="1" applyFont="1" applyFill="1" applyBorder="1">
      <alignment vertical="top"/>
    </xf>
    <xf numFmtId="0" fontId="4" fillId="2" borderId="0" xfId="1" applyFont="1" applyFill="1" applyBorder="1" applyAlignment="1">
      <alignment vertical="top"/>
    </xf>
    <xf numFmtId="0" fontId="5" fillId="2" borderId="0" xfId="1" applyFont="1" applyFill="1" applyBorder="1" applyAlignment="1">
      <alignment vertical="top"/>
    </xf>
    <xf numFmtId="0" fontId="5" fillId="2" borderId="0" xfId="1" applyFont="1" applyFill="1" applyBorder="1">
      <alignment vertical="top"/>
    </xf>
    <xf numFmtId="0" fontId="1" fillId="2" borderId="0" xfId="1" applyFont="1" applyFill="1" applyBorder="1">
      <alignment vertical="top"/>
    </xf>
    <xf numFmtId="164" fontId="6" fillId="7" borderId="1" xfId="2" applyNumberFormat="1" applyFont="1" applyFill="1" applyBorder="1" applyAlignment="1">
      <alignment horizontal="center" vertical="center"/>
    </xf>
    <xf numFmtId="164" fontId="6" fillId="8" borderId="1" xfId="2" applyNumberFormat="1" applyFont="1" applyFill="1" applyBorder="1" applyAlignment="1">
      <alignment horizontal="center" vertical="center"/>
    </xf>
    <xf numFmtId="0" fontId="4" fillId="2" borderId="1" xfId="1" applyFont="1" applyFill="1" applyBorder="1" applyAlignment="1">
      <alignment vertical="top"/>
    </xf>
    <xf numFmtId="0" fontId="4" fillId="9" borderId="1" xfId="1" applyFont="1" applyFill="1" applyBorder="1" applyAlignment="1">
      <alignment horizontal="center" vertical="center"/>
    </xf>
    <xf numFmtId="0" fontId="4" fillId="7" borderId="1" xfId="2" applyFont="1" applyFill="1" applyBorder="1" applyAlignment="1">
      <alignment horizontal="center" vertical="top" wrapText="1" readingOrder="1"/>
    </xf>
    <xf numFmtId="0" fontId="6" fillId="5" borderId="1" xfId="1" applyFont="1" applyFill="1" applyBorder="1" applyAlignment="1">
      <alignment horizontal="left" vertical="center"/>
    </xf>
    <xf numFmtId="0" fontId="4" fillId="5" borderId="1" xfId="1" applyFont="1" applyFill="1" applyBorder="1" applyAlignment="1">
      <alignment vertical="top"/>
    </xf>
    <xf numFmtId="0" fontId="8" fillId="7" borderId="1" xfId="2" applyFont="1" applyFill="1" applyBorder="1" applyAlignment="1">
      <alignment horizontal="center" vertical="top" wrapText="1" readingOrder="2"/>
    </xf>
    <xf numFmtId="164" fontId="4" fillId="11" borderId="1" xfId="2" applyNumberFormat="1" applyFont="1" applyFill="1" applyBorder="1" applyAlignment="1">
      <alignment horizontal="right" vertical="top"/>
    </xf>
    <xf numFmtId="0" fontId="4" fillId="5" borderId="1" xfId="1" applyFont="1" applyFill="1" applyBorder="1" applyAlignment="1">
      <alignment horizontal="right" vertical="top"/>
    </xf>
    <xf numFmtId="0" fontId="1" fillId="2" borderId="0" xfId="1" applyFont="1" applyFill="1" applyBorder="1" applyAlignment="1">
      <alignment vertical="top"/>
    </xf>
    <xf numFmtId="0" fontId="6" fillId="7" borderId="1" xfId="2" applyFont="1" applyFill="1" applyBorder="1" applyAlignment="1">
      <alignment horizontal="center" vertical="top" wrapText="1" readingOrder="1"/>
    </xf>
    <xf numFmtId="0" fontId="6" fillId="4" borderId="2" xfId="1" applyFont="1" applyFill="1" applyBorder="1" applyAlignment="1">
      <alignment vertical="center"/>
    </xf>
    <xf numFmtId="0" fontId="4" fillId="2" borderId="2" xfId="1" applyFont="1" applyFill="1" applyBorder="1" applyAlignment="1">
      <alignment vertical="top"/>
    </xf>
    <xf numFmtId="0" fontId="4" fillId="7" borderId="2" xfId="2" applyFont="1" applyFill="1" applyBorder="1" applyAlignment="1">
      <alignment horizontal="center" vertical="top" wrapText="1" readingOrder="1"/>
    </xf>
    <xf numFmtId="164" fontId="4" fillId="11" borderId="2" xfId="2" applyNumberFormat="1" applyFont="1" applyFill="1" applyBorder="1" applyAlignment="1">
      <alignment horizontal="right"/>
    </xf>
    <xf numFmtId="0" fontId="8" fillId="7" borderId="2" xfId="2" applyFont="1" applyFill="1" applyBorder="1" applyAlignment="1">
      <alignment horizontal="center" vertical="top" wrapText="1" readingOrder="2"/>
    </xf>
    <xf numFmtId="0" fontId="4" fillId="5" borderId="1" xfId="1" applyFont="1" applyFill="1" applyBorder="1" applyAlignment="1">
      <alignment horizontal="right"/>
    </xf>
    <xf numFmtId="164" fontId="4" fillId="11" borderId="1" xfId="2" applyNumberFormat="1" applyFont="1" applyFill="1" applyBorder="1" applyAlignment="1">
      <alignment horizontal="right"/>
    </xf>
    <xf numFmtId="164" fontId="9" fillId="7" borderId="1" xfId="2" applyNumberFormat="1" applyFont="1" applyFill="1" applyBorder="1" applyAlignment="1">
      <alignment horizontal="center" vertical="center"/>
    </xf>
    <xf numFmtId="164" fontId="10" fillId="7" borderId="1" xfId="2" applyNumberFormat="1" applyFont="1" applyFill="1" applyBorder="1" applyAlignment="1">
      <alignment horizontal="center" vertical="center"/>
    </xf>
    <xf numFmtId="0" fontId="12" fillId="9" borderId="1" xfId="1" applyFont="1" applyFill="1" applyBorder="1" applyAlignment="1">
      <alignment horizontal="center" vertical="center"/>
    </xf>
    <xf numFmtId="164" fontId="12" fillId="11" borderId="1" xfId="2" applyNumberFormat="1" applyFont="1" applyFill="1" applyBorder="1" applyAlignment="1">
      <alignment horizontal="right"/>
    </xf>
    <xf numFmtId="0" fontId="13" fillId="7" borderId="1" xfId="2" applyFont="1" applyFill="1" applyBorder="1" applyAlignment="1">
      <alignment horizontal="center" vertical="top" wrapText="1" readingOrder="2"/>
    </xf>
    <xf numFmtId="0" fontId="12" fillId="5" borderId="1" xfId="1" applyFont="1" applyFill="1" applyBorder="1" applyAlignment="1">
      <alignment vertical="top"/>
    </xf>
    <xf numFmtId="164" fontId="4" fillId="11" borderId="1" xfId="2" applyNumberFormat="1" applyFont="1" applyFill="1" applyBorder="1" applyAlignment="1">
      <alignment horizontal="right" vertical="center"/>
    </xf>
    <xf numFmtId="0" fontId="8" fillId="7" borderId="1" xfId="2" applyFont="1" applyFill="1" applyBorder="1" applyAlignment="1">
      <alignment horizontal="center" vertical="center" wrapText="1" readingOrder="2"/>
    </xf>
    <xf numFmtId="0" fontId="6" fillId="5" borderId="1" xfId="1" applyFont="1" applyFill="1" applyBorder="1" applyAlignment="1">
      <alignment horizontal="left" vertical="top"/>
    </xf>
    <xf numFmtId="0" fontId="9" fillId="5" borderId="1" xfId="1" applyFont="1" applyFill="1" applyBorder="1" applyAlignment="1">
      <alignment horizontal="left" vertical="top"/>
    </xf>
    <xf numFmtId="0" fontId="6" fillId="7" borderId="0" xfId="2" applyFont="1" applyFill="1" applyBorder="1" applyAlignment="1">
      <alignment horizontal="center" vertical="top" wrapText="1" readingOrder="1"/>
    </xf>
    <xf numFmtId="164" fontId="6" fillId="7" borderId="8" xfId="2" applyNumberFormat="1" applyFont="1" applyFill="1" applyBorder="1" applyAlignment="1">
      <alignment horizontal="center" vertical="center"/>
    </xf>
    <xf numFmtId="164" fontId="6" fillId="8" borderId="8" xfId="2" applyNumberFormat="1" applyFont="1" applyFill="1" applyBorder="1" applyAlignment="1">
      <alignment horizontal="center" vertical="center"/>
    </xf>
    <xf numFmtId="0" fontId="6" fillId="4" borderId="3" xfId="1" applyFont="1" applyFill="1" applyBorder="1" applyAlignment="1">
      <alignment vertical="center"/>
    </xf>
    <xf numFmtId="0" fontId="4" fillId="5" borderId="8" xfId="1" applyFont="1" applyFill="1" applyBorder="1" applyAlignment="1">
      <alignment horizontal="right"/>
    </xf>
    <xf numFmtId="0" fontId="8" fillId="7" borderId="8" xfId="2" applyFont="1" applyFill="1" applyBorder="1" applyAlignment="1">
      <alignment horizontal="center" vertical="top" wrapText="1" readingOrder="2"/>
    </xf>
    <xf numFmtId="164" fontId="6" fillId="7" borderId="2" xfId="2" applyNumberFormat="1" applyFont="1" applyFill="1" applyBorder="1" applyAlignment="1">
      <alignment horizontal="center" vertical="center"/>
    </xf>
    <xf numFmtId="164" fontId="6" fillId="8" borderId="2" xfId="2" applyNumberFormat="1" applyFont="1" applyFill="1" applyBorder="1" applyAlignment="1">
      <alignment horizontal="center" vertical="center"/>
    </xf>
    <xf numFmtId="0" fontId="4" fillId="9" borderId="2" xfId="1" applyFont="1" applyFill="1" applyBorder="1" applyAlignment="1">
      <alignment horizontal="center" vertical="center"/>
    </xf>
    <xf numFmtId="164" fontId="6" fillId="7" borderId="9" xfId="2" applyNumberFormat="1" applyFont="1" applyFill="1" applyBorder="1" applyAlignment="1">
      <alignment horizontal="center" vertical="center"/>
    </xf>
    <xf numFmtId="164" fontId="6" fillId="7" borderId="10" xfId="2" applyNumberFormat="1" applyFont="1" applyFill="1" applyBorder="1" applyAlignment="1">
      <alignment horizontal="center" vertical="center"/>
    </xf>
    <xf numFmtId="164" fontId="6" fillId="8" borderId="10" xfId="2" applyNumberFormat="1" applyFont="1" applyFill="1" applyBorder="1" applyAlignment="1">
      <alignment horizontal="center" vertical="center"/>
    </xf>
    <xf numFmtId="0" fontId="4" fillId="2" borderId="10" xfId="1" applyFont="1" applyFill="1" applyBorder="1" applyAlignment="1">
      <alignment vertical="top"/>
    </xf>
    <xf numFmtId="164" fontId="4" fillId="7" borderId="10" xfId="2" applyNumberFormat="1" applyFont="1" applyFill="1" applyBorder="1" applyAlignment="1">
      <alignment horizontal="right" vertical="top"/>
    </xf>
    <xf numFmtId="0" fontId="6" fillId="10" borderId="12" xfId="2" applyFont="1" applyFill="1" applyBorder="1" applyAlignment="1">
      <alignment horizontal="center" vertical="top" wrapText="1" readingOrder="1"/>
    </xf>
    <xf numFmtId="0" fontId="4" fillId="9" borderId="8" xfId="1" applyFont="1" applyFill="1" applyBorder="1" applyAlignment="1">
      <alignment horizontal="center" vertical="center"/>
    </xf>
    <xf numFmtId="164" fontId="4" fillId="11" borderId="8" xfId="2" applyNumberFormat="1" applyFont="1" applyFill="1" applyBorder="1" applyAlignment="1">
      <alignment horizontal="right"/>
    </xf>
    <xf numFmtId="0" fontId="6" fillId="10" borderId="10" xfId="2" applyFont="1" applyFill="1" applyBorder="1" applyAlignment="1">
      <alignment horizontal="center" vertical="top" wrapText="1" readingOrder="1"/>
    </xf>
    <xf numFmtId="0" fontId="4" fillId="5" borderId="8" xfId="1" applyFont="1" applyFill="1" applyBorder="1" applyAlignment="1">
      <alignment vertical="top"/>
    </xf>
    <xf numFmtId="164" fontId="9" fillId="7" borderId="8" xfId="2" applyNumberFormat="1" applyFont="1" applyFill="1" applyBorder="1" applyAlignment="1">
      <alignment horizontal="center" vertical="center"/>
    </xf>
    <xf numFmtId="164" fontId="4" fillId="11" borderId="8" xfId="2" applyNumberFormat="1" applyFont="1" applyFill="1" applyBorder="1" applyAlignment="1">
      <alignment horizontal="right" vertical="top"/>
    </xf>
    <xf numFmtId="0" fontId="6" fillId="5" borderId="8" xfId="1" applyFont="1" applyFill="1" applyBorder="1" applyAlignment="1">
      <alignment horizontal="left" vertical="center"/>
    </xf>
    <xf numFmtId="0" fontId="4" fillId="2" borderId="9" xfId="1" applyFont="1" applyFill="1" applyBorder="1" applyAlignment="1">
      <alignment vertical="top"/>
    </xf>
    <xf numFmtId="0" fontId="4" fillId="5" borderId="8" xfId="1" applyFont="1" applyFill="1" applyBorder="1" applyAlignment="1">
      <alignment horizontal="right" vertical="top"/>
    </xf>
    <xf numFmtId="0" fontId="4" fillId="2" borderId="2" xfId="1" applyFont="1" applyFill="1" applyBorder="1" applyAlignment="1">
      <alignment horizontal="right" vertical="top"/>
    </xf>
    <xf numFmtId="0" fontId="6" fillId="7" borderId="2" xfId="2" applyFont="1" applyFill="1" applyBorder="1" applyAlignment="1">
      <alignment horizontal="center" vertical="top" wrapText="1" readingOrder="1"/>
    </xf>
    <xf numFmtId="43" fontId="1" fillId="2" borderId="0" xfId="3" applyFont="1" applyFill="1" applyBorder="1" applyAlignment="1">
      <alignment vertical="top"/>
    </xf>
    <xf numFmtId="43" fontId="1" fillId="2" borderId="0" xfId="3" applyFont="1" applyFill="1" applyBorder="1" applyAlignment="1">
      <alignment vertical="center"/>
    </xf>
    <xf numFmtId="164" fontId="6" fillId="7" borderId="17" xfId="2" applyNumberFormat="1" applyFont="1" applyFill="1" applyBorder="1" applyAlignment="1">
      <alignment horizontal="center" vertical="center"/>
    </xf>
    <xf numFmtId="164" fontId="6" fillId="7" borderId="18" xfId="2" applyNumberFormat="1" applyFont="1" applyFill="1" applyBorder="1" applyAlignment="1">
      <alignment horizontal="center" vertical="center"/>
    </xf>
    <xf numFmtId="164" fontId="6" fillId="7" borderId="12" xfId="2" applyNumberFormat="1" applyFont="1" applyFill="1" applyBorder="1" applyAlignment="1">
      <alignment horizontal="center" vertical="center"/>
    </xf>
    <xf numFmtId="164" fontId="6" fillId="7" borderId="4" xfId="2" applyNumberFormat="1" applyFont="1" applyFill="1" applyBorder="1" applyAlignment="1">
      <alignment horizontal="center" vertical="center"/>
    </xf>
    <xf numFmtId="164" fontId="9" fillId="7" borderId="18" xfId="2" applyNumberFormat="1" applyFont="1" applyFill="1" applyBorder="1" applyAlignment="1">
      <alignment horizontal="center" vertical="center"/>
    </xf>
    <xf numFmtId="0" fontId="4" fillId="2" borderId="12" xfId="1" applyFont="1" applyFill="1" applyBorder="1" applyAlignment="1">
      <alignment vertical="top"/>
    </xf>
    <xf numFmtId="0" fontId="6" fillId="3" borderId="19" xfId="1" applyFont="1" applyFill="1" applyBorder="1" applyAlignment="1">
      <alignment horizontal="center" vertical="center"/>
    </xf>
    <xf numFmtId="0" fontId="6" fillId="4" borderId="13" xfId="1" applyFont="1" applyFill="1" applyBorder="1" applyAlignment="1">
      <alignment horizontal="center" vertical="center"/>
    </xf>
    <xf numFmtId="0" fontId="6" fillId="5" borderId="13" xfId="1" applyFont="1" applyFill="1" applyBorder="1" applyAlignment="1">
      <alignment horizontal="center" vertical="center"/>
    </xf>
    <xf numFmtId="0" fontId="7" fillId="6" borderId="13" xfId="2" applyFont="1" applyFill="1" applyBorder="1" applyAlignment="1">
      <alignment horizontal="center" vertical="center" wrapText="1" readingOrder="1"/>
    </xf>
    <xf numFmtId="164" fontId="6" fillId="8" borderId="20" xfId="2" applyNumberFormat="1" applyFont="1" applyFill="1" applyBorder="1" applyAlignment="1">
      <alignment horizontal="center" vertical="center"/>
    </xf>
    <xf numFmtId="164" fontId="6" fillId="8" borderId="23" xfId="2" applyNumberFormat="1" applyFont="1" applyFill="1" applyBorder="1" applyAlignment="1">
      <alignment horizontal="center" vertical="center"/>
    </xf>
    <xf numFmtId="164" fontId="6" fillId="8" borderId="9" xfId="2" applyNumberFormat="1" applyFont="1" applyFill="1" applyBorder="1" applyAlignment="1">
      <alignment horizontal="center" vertical="center"/>
    </xf>
    <xf numFmtId="164" fontId="6" fillId="8" borderId="24" xfId="2" applyNumberFormat="1" applyFont="1" applyFill="1" applyBorder="1" applyAlignment="1">
      <alignment horizontal="center" vertical="center"/>
    </xf>
    <xf numFmtId="0" fontId="6" fillId="2" borderId="2" xfId="1" applyFont="1" applyFill="1" applyBorder="1" applyAlignment="1">
      <alignment vertical="top"/>
    </xf>
    <xf numFmtId="0" fontId="6" fillId="9" borderId="1" xfId="1" applyFont="1" applyFill="1" applyBorder="1" applyAlignment="1">
      <alignment horizontal="center" vertical="center"/>
    </xf>
    <xf numFmtId="0" fontId="6" fillId="2" borderId="1" xfId="1" applyFont="1" applyFill="1" applyBorder="1" applyAlignment="1">
      <alignment vertical="top"/>
    </xf>
    <xf numFmtId="0" fontId="6" fillId="5" borderId="1" xfId="1" applyFont="1" applyFill="1" applyBorder="1" applyAlignment="1">
      <alignment vertical="top"/>
    </xf>
    <xf numFmtId="0" fontId="15" fillId="7" borderId="1" xfId="2" applyFont="1" applyFill="1" applyBorder="1" applyAlignment="1">
      <alignment horizontal="center" vertical="top" wrapText="1" readingOrder="2"/>
    </xf>
    <xf numFmtId="164" fontId="6" fillId="11" borderId="1" xfId="2" applyNumberFormat="1" applyFont="1" applyFill="1" applyBorder="1" applyAlignment="1">
      <alignment horizontal="right" vertical="top"/>
    </xf>
    <xf numFmtId="0" fontId="6" fillId="9" borderId="8" xfId="1" applyFont="1" applyFill="1" applyBorder="1" applyAlignment="1">
      <alignment horizontal="center" vertical="center"/>
    </xf>
    <xf numFmtId="0" fontId="6" fillId="5" borderId="8" xfId="1" applyFont="1" applyFill="1" applyBorder="1" applyAlignment="1">
      <alignment vertical="top"/>
    </xf>
    <xf numFmtId="0" fontId="15" fillId="7" borderId="8" xfId="2" applyFont="1" applyFill="1" applyBorder="1" applyAlignment="1">
      <alignment horizontal="center" vertical="top" wrapText="1" readingOrder="2"/>
    </xf>
    <xf numFmtId="0" fontId="6" fillId="2" borderId="10" xfId="1" applyFont="1" applyFill="1" applyBorder="1" applyAlignment="1">
      <alignment vertical="top"/>
    </xf>
    <xf numFmtId="164" fontId="6" fillId="7" borderId="10" xfId="2" applyNumberFormat="1" applyFont="1" applyFill="1" applyBorder="1" applyAlignment="1">
      <alignment horizontal="right" vertical="top"/>
    </xf>
    <xf numFmtId="0" fontId="6" fillId="9" borderId="2" xfId="1" applyFont="1" applyFill="1" applyBorder="1" applyAlignment="1">
      <alignment horizontal="center" vertical="center"/>
    </xf>
    <xf numFmtId="0" fontId="11" fillId="9" borderId="1" xfId="1" applyFont="1" applyFill="1" applyBorder="1" applyAlignment="1">
      <alignment horizontal="center" vertical="center"/>
    </xf>
    <xf numFmtId="0" fontId="11" fillId="5" borderId="1" xfId="1" applyFont="1" applyFill="1" applyBorder="1" applyAlignment="1"/>
    <xf numFmtId="164" fontId="9" fillId="7" borderId="17" xfId="2" applyNumberFormat="1" applyFont="1" applyFill="1" applyBorder="1" applyAlignment="1">
      <alignment horizontal="center" vertical="center"/>
    </xf>
    <xf numFmtId="164" fontId="6" fillId="8" borderId="19" xfId="2" applyNumberFormat="1" applyFont="1" applyFill="1" applyBorder="1" applyAlignment="1">
      <alignment horizontal="center" vertical="center"/>
    </xf>
    <xf numFmtId="0" fontId="4" fillId="9" borderId="13" xfId="1" applyFont="1" applyFill="1" applyBorder="1" applyAlignment="1">
      <alignment horizontal="center" vertical="center"/>
    </xf>
    <xf numFmtId="0" fontId="4" fillId="5" borderId="13" xfId="1" applyFont="1" applyFill="1" applyBorder="1" applyAlignment="1">
      <alignment vertical="top"/>
    </xf>
    <xf numFmtId="0" fontId="8" fillId="7" borderId="13" xfId="2" applyFont="1" applyFill="1" applyBorder="1" applyAlignment="1">
      <alignment horizontal="center" vertical="top" wrapText="1" readingOrder="2"/>
    </xf>
    <xf numFmtId="164" fontId="9" fillId="8" borderId="20" xfId="2" applyNumberFormat="1" applyFont="1" applyFill="1" applyBorder="1" applyAlignment="1">
      <alignment horizontal="center" vertical="center"/>
    </xf>
    <xf numFmtId="164" fontId="11" fillId="7" borderId="17" xfId="2" applyNumberFormat="1" applyFont="1" applyFill="1" applyBorder="1" applyAlignment="1">
      <alignment horizontal="center" vertical="center"/>
    </xf>
    <xf numFmtId="0" fontId="6" fillId="2" borderId="13" xfId="1" applyFont="1" applyFill="1" applyBorder="1" applyAlignment="1">
      <alignment vertical="top"/>
    </xf>
    <xf numFmtId="0" fontId="6" fillId="7" borderId="13" xfId="2" applyFont="1" applyFill="1" applyBorder="1" applyAlignment="1">
      <alignment horizontal="center" vertical="top" wrapText="1" readingOrder="1"/>
    </xf>
    <xf numFmtId="164" fontId="11" fillId="8" borderId="20" xfId="2" applyNumberFormat="1" applyFont="1" applyFill="1" applyBorder="1" applyAlignment="1">
      <alignment horizontal="center" vertical="center"/>
    </xf>
    <xf numFmtId="164" fontId="6" fillId="8" borderId="26" xfId="2" applyNumberFormat="1" applyFont="1" applyFill="1" applyBorder="1" applyAlignment="1">
      <alignment horizontal="center" vertical="center"/>
    </xf>
    <xf numFmtId="0" fontId="6" fillId="9" borderId="15" xfId="1" applyFont="1" applyFill="1" applyBorder="1" applyAlignment="1">
      <alignment horizontal="center" vertical="center"/>
    </xf>
    <xf numFmtId="0" fontId="6" fillId="5" borderId="15" xfId="1" applyFont="1" applyFill="1" applyBorder="1" applyAlignment="1">
      <alignment horizontal="left" vertical="center"/>
    </xf>
    <xf numFmtId="0" fontId="6" fillId="7" borderId="15" xfId="2" applyFont="1" applyFill="1" applyBorder="1" applyAlignment="1">
      <alignment horizontal="center" vertical="top" wrapText="1" readingOrder="1"/>
    </xf>
    <xf numFmtId="164" fontId="6" fillId="7" borderId="19" xfId="2" applyNumberFormat="1" applyFont="1" applyFill="1" applyBorder="1" applyAlignment="1">
      <alignment horizontal="center" vertical="center"/>
    </xf>
    <xf numFmtId="164" fontId="6" fillId="7" borderId="13" xfId="2" applyNumberFormat="1" applyFont="1" applyFill="1" applyBorder="1" applyAlignment="1">
      <alignment horizontal="center" vertical="center"/>
    </xf>
    <xf numFmtId="164" fontId="6" fillId="8" borderId="13" xfId="2" applyNumberFormat="1" applyFont="1" applyFill="1" applyBorder="1" applyAlignment="1">
      <alignment horizontal="center" vertical="center"/>
    </xf>
    <xf numFmtId="0" fontId="4" fillId="2" borderId="13" xfId="1" applyFont="1" applyFill="1" applyBorder="1" applyAlignment="1">
      <alignment vertical="top"/>
    </xf>
    <xf numFmtId="0" fontId="4" fillId="7" borderId="13" xfId="2" applyFont="1" applyFill="1" applyBorder="1" applyAlignment="1">
      <alignment horizontal="center" vertical="top" wrapText="1" readingOrder="1"/>
    </xf>
    <xf numFmtId="164" fontId="6" fillId="7" borderId="20" xfId="2" applyNumberFormat="1" applyFont="1" applyFill="1" applyBorder="1" applyAlignment="1">
      <alignment horizontal="center" vertical="center"/>
    </xf>
    <xf numFmtId="164" fontId="6" fillId="7" borderId="23" xfId="2" applyNumberFormat="1" applyFont="1" applyFill="1" applyBorder="1" applyAlignment="1">
      <alignment horizontal="center" vertical="center"/>
    </xf>
    <xf numFmtId="164" fontId="6" fillId="7" borderId="24" xfId="2" applyNumberFormat="1" applyFont="1" applyFill="1" applyBorder="1" applyAlignment="1">
      <alignment horizontal="center" vertical="center"/>
    </xf>
    <xf numFmtId="0" fontId="4" fillId="5" borderId="2" xfId="1" applyFont="1" applyFill="1" applyBorder="1" applyAlignment="1">
      <alignment vertical="top"/>
    </xf>
    <xf numFmtId="0" fontId="4" fillId="9" borderId="15" xfId="1" applyFont="1" applyFill="1" applyBorder="1" applyAlignment="1">
      <alignment horizontal="center" vertical="center"/>
    </xf>
    <xf numFmtId="0" fontId="4" fillId="7" borderId="8" xfId="2" applyFont="1" applyFill="1" applyBorder="1" applyAlignment="1">
      <alignment horizontal="center" vertical="top" wrapText="1" readingOrder="1"/>
    </xf>
    <xf numFmtId="164" fontId="6" fillId="7" borderId="26" xfId="2" applyNumberFormat="1" applyFont="1" applyFill="1" applyBorder="1" applyAlignment="1">
      <alignment horizontal="center" vertical="center"/>
    </xf>
    <xf numFmtId="164" fontId="6" fillId="7" borderId="15" xfId="2" applyNumberFormat="1" applyFont="1" applyFill="1" applyBorder="1" applyAlignment="1">
      <alignment horizontal="center" vertical="center"/>
    </xf>
    <xf numFmtId="164" fontId="6" fillId="8" borderId="15" xfId="2" applyNumberFormat="1" applyFont="1" applyFill="1" applyBorder="1" applyAlignment="1">
      <alignment horizontal="center" vertical="center"/>
    </xf>
    <xf numFmtId="164" fontId="4" fillId="11" borderId="15" xfId="2" applyNumberFormat="1" applyFont="1" applyFill="1" applyBorder="1" applyAlignment="1">
      <alignment horizontal="right" vertical="top"/>
    </xf>
    <xf numFmtId="0" fontId="8" fillId="7" borderId="15" xfId="2" applyFont="1" applyFill="1" applyBorder="1" applyAlignment="1">
      <alignment horizontal="center" vertical="top" wrapText="1" readingOrder="2"/>
    </xf>
    <xf numFmtId="0" fontId="4" fillId="5" borderId="15" xfId="1" applyFont="1" applyFill="1" applyBorder="1" applyAlignment="1">
      <alignment vertical="top"/>
    </xf>
    <xf numFmtId="164" fontId="4" fillId="11" borderId="13" xfId="2" applyNumberFormat="1" applyFont="1" applyFill="1" applyBorder="1" applyAlignment="1">
      <alignment horizontal="right" vertical="top"/>
    </xf>
    <xf numFmtId="0" fontId="6" fillId="2" borderId="19" xfId="1" applyFont="1" applyFill="1" applyBorder="1" applyAlignment="1">
      <alignment horizontal="center" vertical="center" wrapText="1"/>
    </xf>
    <xf numFmtId="0" fontId="6" fillId="2" borderId="27" xfId="1" applyFont="1" applyFill="1" applyBorder="1" applyAlignment="1">
      <alignment horizontal="center" vertical="center" wrapText="1"/>
    </xf>
    <xf numFmtId="164" fontId="6" fillId="7" borderId="28" xfId="2" applyNumberFormat="1" applyFont="1" applyFill="1" applyBorder="1" applyAlignment="1">
      <alignment horizontal="center" vertical="center"/>
    </xf>
    <xf numFmtId="0" fontId="15" fillId="11" borderId="13" xfId="2" applyFont="1" applyFill="1" applyBorder="1" applyAlignment="1">
      <alignment horizontal="center" wrapText="1" readingOrder="2"/>
    </xf>
    <xf numFmtId="43" fontId="18" fillId="2" borderId="5" xfId="1" applyNumberFormat="1" applyFont="1" applyFill="1" applyBorder="1">
      <alignment vertical="top"/>
    </xf>
    <xf numFmtId="0" fontId="19" fillId="7" borderId="1" xfId="2" applyFont="1" applyFill="1" applyBorder="1" applyAlignment="1">
      <alignment horizontal="center" vertical="top" wrapText="1" readingOrder="2"/>
    </xf>
    <xf numFmtId="164" fontId="6" fillId="14" borderId="9" xfId="2" applyNumberFormat="1" applyFont="1" applyFill="1" applyBorder="1" applyAlignment="1">
      <alignment horizontal="center" vertical="center"/>
    </xf>
    <xf numFmtId="164" fontId="6" fillId="14" borderId="10" xfId="2" applyNumberFormat="1" applyFont="1" applyFill="1" applyBorder="1" applyAlignment="1">
      <alignment horizontal="center" vertical="center"/>
    </xf>
    <xf numFmtId="0" fontId="8" fillId="14" borderId="10" xfId="2" applyFont="1" applyFill="1" applyBorder="1" applyAlignment="1">
      <alignment horizontal="center" vertical="top" wrapText="1" readingOrder="2"/>
    </xf>
    <xf numFmtId="0" fontId="8" fillId="14" borderId="1" xfId="2" applyFont="1" applyFill="1" applyBorder="1" applyAlignment="1">
      <alignment horizontal="center" vertical="top" wrapText="1" readingOrder="2"/>
    </xf>
    <xf numFmtId="0" fontId="15" fillId="14" borderId="8" xfId="2" applyFont="1" applyFill="1" applyBorder="1" applyAlignment="1">
      <alignment horizontal="center" vertical="top" wrapText="1" readingOrder="2"/>
    </xf>
    <xf numFmtId="43" fontId="18" fillId="2" borderId="21" xfId="3" applyFont="1" applyFill="1" applyBorder="1" applyAlignment="1">
      <alignment vertical="center"/>
    </xf>
    <xf numFmtId="43" fontId="18" fillId="2" borderId="22" xfId="3" applyFont="1" applyFill="1" applyBorder="1" applyAlignment="1">
      <alignment vertical="center"/>
    </xf>
    <xf numFmtId="43" fontId="18" fillId="13" borderId="11" xfId="3" applyFont="1" applyFill="1" applyBorder="1" applyAlignment="1">
      <alignment vertical="center"/>
    </xf>
    <xf numFmtId="43" fontId="18" fillId="2" borderId="16" xfId="3" applyFont="1" applyFill="1" applyBorder="1" applyAlignment="1">
      <alignment vertical="center"/>
    </xf>
    <xf numFmtId="43" fontId="18" fillId="5" borderId="22" xfId="3" applyFont="1" applyFill="1" applyBorder="1" applyAlignment="1">
      <alignment vertical="center"/>
    </xf>
    <xf numFmtId="43" fontId="18" fillId="12" borderId="7" xfId="3" applyFont="1" applyFill="1" applyBorder="1" applyAlignment="1">
      <alignment vertical="center"/>
    </xf>
    <xf numFmtId="43" fontId="20" fillId="2" borderId="14" xfId="3" applyFont="1" applyFill="1" applyBorder="1" applyAlignment="1">
      <alignment vertical="center"/>
    </xf>
    <xf numFmtId="43" fontId="20" fillId="2" borderId="22" xfId="3" applyFont="1" applyFill="1" applyBorder="1" applyAlignment="1">
      <alignment vertical="center"/>
    </xf>
    <xf numFmtId="43" fontId="20" fillId="13" borderId="11" xfId="3" applyFont="1" applyFill="1" applyBorder="1" applyAlignment="1">
      <alignment vertical="center"/>
    </xf>
    <xf numFmtId="43" fontId="20" fillId="2" borderId="16" xfId="3" applyFont="1" applyFill="1" applyBorder="1" applyAlignment="1">
      <alignment vertical="center"/>
    </xf>
    <xf numFmtId="43" fontId="18" fillId="2" borderId="14" xfId="3" applyFont="1" applyFill="1" applyBorder="1" applyAlignment="1">
      <alignment vertical="center"/>
    </xf>
    <xf numFmtId="43" fontId="18" fillId="2" borderId="25" xfId="3" applyFont="1" applyFill="1" applyBorder="1" applyAlignment="1">
      <alignment vertical="center"/>
    </xf>
    <xf numFmtId="43" fontId="18" fillId="13" borderId="14" xfId="3" applyFont="1" applyFill="1" applyBorder="1" applyAlignment="1">
      <alignment vertical="center"/>
    </xf>
    <xf numFmtId="43" fontId="18" fillId="12" borderId="16" xfId="3" applyFont="1" applyFill="1" applyBorder="1" applyAlignment="1">
      <alignment vertical="center"/>
    </xf>
    <xf numFmtId="43" fontId="18" fillId="12" borderId="11" xfId="3" applyFont="1" applyFill="1" applyBorder="1" applyAlignment="1">
      <alignment vertical="center"/>
    </xf>
    <xf numFmtId="43" fontId="0" fillId="0" borderId="0" xfId="0" applyNumberFormat="1"/>
    <xf numFmtId="0" fontId="15" fillId="7" borderId="1" xfId="2" applyFont="1" applyFill="1" applyBorder="1" applyAlignment="1">
      <alignment horizontal="center" vertical="center" wrapText="1" readingOrder="1"/>
    </xf>
    <xf numFmtId="0" fontId="16" fillId="15" borderId="0" xfId="1" applyFont="1" applyFill="1" applyBorder="1">
      <alignment vertical="top"/>
    </xf>
    <xf numFmtId="0" fontId="17" fillId="15" borderId="0" xfId="1" applyFont="1" applyFill="1" applyBorder="1">
      <alignment vertical="top"/>
    </xf>
    <xf numFmtId="43" fontId="18" fillId="16" borderId="22" xfId="3" applyFont="1" applyFill="1" applyBorder="1" applyAlignment="1">
      <alignment vertical="center"/>
    </xf>
    <xf numFmtId="43" fontId="22" fillId="2" borderId="1" xfId="3" applyFont="1" applyFill="1" applyBorder="1" applyAlignment="1">
      <alignment vertical="center"/>
    </xf>
    <xf numFmtId="43" fontId="22" fillId="2" borderId="2" xfId="3" applyFont="1" applyFill="1" applyBorder="1" applyAlignment="1">
      <alignment vertical="center"/>
    </xf>
    <xf numFmtId="43" fontId="22" fillId="13" borderId="10" xfId="3" applyFont="1" applyFill="1" applyBorder="1" applyAlignment="1">
      <alignment vertical="center"/>
    </xf>
    <xf numFmtId="43" fontId="22" fillId="2" borderId="8" xfId="3" applyFont="1" applyFill="1" applyBorder="1" applyAlignment="1">
      <alignment vertical="center"/>
    </xf>
    <xf numFmtId="43" fontId="22" fillId="2" borderId="15" xfId="3" applyFont="1" applyFill="1" applyBorder="1" applyAlignment="1">
      <alignment vertical="center"/>
    </xf>
    <xf numFmtId="43" fontId="22" fillId="12" borderId="6" xfId="3" applyFont="1" applyFill="1" applyBorder="1" applyAlignment="1">
      <alignment vertical="center"/>
    </xf>
    <xf numFmtId="43" fontId="23" fillId="2" borderId="13" xfId="3" applyFont="1" applyFill="1" applyBorder="1" applyAlignment="1">
      <alignment vertical="center"/>
    </xf>
    <xf numFmtId="43" fontId="23" fillId="2" borderId="1" xfId="3" applyFont="1" applyFill="1" applyBorder="1" applyAlignment="1">
      <alignment vertical="center"/>
    </xf>
    <xf numFmtId="43" fontId="23" fillId="2" borderId="8" xfId="3" applyFont="1" applyFill="1" applyBorder="1" applyAlignment="1">
      <alignment vertical="center"/>
    </xf>
    <xf numFmtId="43" fontId="23" fillId="13" borderId="10" xfId="3" applyFont="1" applyFill="1" applyBorder="1" applyAlignment="1">
      <alignment vertical="center"/>
    </xf>
    <xf numFmtId="43" fontId="23" fillId="2" borderId="2" xfId="3" applyFont="1" applyFill="1" applyBorder="1" applyAlignment="1">
      <alignment vertical="center"/>
    </xf>
    <xf numFmtId="43" fontId="23" fillId="2" borderId="15" xfId="3" applyFont="1" applyFill="1" applyBorder="1" applyAlignment="1">
      <alignment vertical="center"/>
    </xf>
    <xf numFmtId="43" fontId="22" fillId="2" borderId="13" xfId="3" applyFont="1" applyFill="1" applyBorder="1" applyAlignment="1">
      <alignment vertical="center"/>
    </xf>
    <xf numFmtId="43" fontId="22" fillId="13" borderId="13" xfId="3" applyFont="1" applyFill="1" applyBorder="1" applyAlignment="1">
      <alignment vertical="center"/>
    </xf>
    <xf numFmtId="43" fontId="22" fillId="12" borderId="15" xfId="3" applyFont="1" applyFill="1" applyBorder="1" applyAlignment="1">
      <alignment vertical="center"/>
    </xf>
    <xf numFmtId="43" fontId="22" fillId="15" borderId="10" xfId="3" applyFont="1" applyFill="1" applyBorder="1" applyAlignment="1">
      <alignment vertical="center"/>
    </xf>
    <xf numFmtId="43" fontId="22" fillId="12" borderId="10" xfId="3" applyFont="1" applyFill="1" applyBorder="1" applyAlignment="1">
      <alignment vertical="center"/>
    </xf>
    <xf numFmtId="0" fontId="21" fillId="11" borderId="0" xfId="2" applyFont="1" applyFill="1" applyBorder="1" applyAlignment="1">
      <alignment horizontal="right" vertical="center" wrapText="1" readingOrder="1"/>
    </xf>
    <xf numFmtId="0" fontId="6" fillId="11" borderId="13" xfId="2" applyFont="1" applyFill="1" applyBorder="1" applyAlignment="1">
      <alignment horizontal="center" wrapText="1" readingOrder="2"/>
    </xf>
  </cellXfs>
  <cellStyles count="4">
    <cellStyle name="Milliers" xfId="3" builtinId="3"/>
    <cellStyle name="Millier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tabSelected="1" topLeftCell="C1" zoomScale="160" zoomScaleNormal="160" workbookViewId="0">
      <selection activeCell="G5" sqref="G5"/>
    </sheetView>
  </sheetViews>
  <sheetFormatPr baseColWidth="10" defaultRowHeight="14.4" x14ac:dyDescent="0.3"/>
  <cols>
    <col min="1" max="1" width="5.5546875" hidden="1" customWidth="1"/>
    <col min="2" max="2" width="5.33203125" hidden="1" customWidth="1"/>
    <col min="3" max="3" width="5.33203125" customWidth="1"/>
    <col min="4" max="4" width="5.44140625" customWidth="1"/>
    <col min="5" max="5" width="7" customWidth="1"/>
    <col min="6" max="6" width="46.33203125" customWidth="1"/>
    <col min="7" max="7" width="20.44140625" customWidth="1"/>
    <col min="8" max="8" width="23.33203125" customWidth="1"/>
    <col min="9" max="9" width="14.6640625" bestFit="1" customWidth="1"/>
  </cols>
  <sheetData>
    <row r="1" spans="1:9" x14ac:dyDescent="0.3">
      <c r="A1" s="172"/>
      <c r="B1" s="172"/>
      <c r="C1" s="172"/>
      <c r="D1" s="172"/>
      <c r="E1" s="172"/>
      <c r="F1" s="172"/>
      <c r="G1" s="172"/>
      <c r="H1" s="152">
        <v>66</v>
      </c>
    </row>
    <row r="2" spans="1:9" ht="22.2" customHeight="1" thickBot="1" x14ac:dyDescent="0.35">
      <c r="A2" s="1"/>
      <c r="C2" s="1" t="s">
        <v>192</v>
      </c>
      <c r="D2" s="2"/>
      <c r="E2" s="3"/>
      <c r="F2" s="4"/>
      <c r="G2" s="5"/>
      <c r="H2" s="153"/>
    </row>
    <row r="3" spans="1:9" ht="33" customHeight="1" x14ac:dyDescent="0.3">
      <c r="A3" s="124" t="s">
        <v>0</v>
      </c>
      <c r="B3" s="125" t="s">
        <v>1</v>
      </c>
      <c r="C3" s="70" t="s">
        <v>2</v>
      </c>
      <c r="D3" s="71" t="s">
        <v>3</v>
      </c>
      <c r="E3" s="72" t="s">
        <v>4</v>
      </c>
      <c r="F3" s="73" t="s">
        <v>5</v>
      </c>
      <c r="G3" s="173" t="s">
        <v>193</v>
      </c>
      <c r="H3" s="127" t="s">
        <v>190</v>
      </c>
    </row>
    <row r="4" spans="1:9" ht="33" customHeight="1" x14ac:dyDescent="0.3">
      <c r="A4" s="111"/>
      <c r="B4" s="64"/>
      <c r="C4" s="74">
        <v>10</v>
      </c>
      <c r="D4" s="9"/>
      <c r="E4" s="9"/>
      <c r="F4" s="151" t="s">
        <v>6</v>
      </c>
      <c r="G4" s="155"/>
      <c r="H4" s="135"/>
    </row>
    <row r="5" spans="1:9" ht="38.4" customHeight="1" x14ac:dyDescent="0.3">
      <c r="A5" s="111"/>
      <c r="B5" s="64"/>
      <c r="C5" s="74">
        <v>10</v>
      </c>
      <c r="D5" s="19">
        <v>10</v>
      </c>
      <c r="E5" s="20"/>
      <c r="F5" s="21" t="s">
        <v>78</v>
      </c>
      <c r="G5" s="155"/>
      <c r="H5" s="136"/>
      <c r="I5" s="150"/>
    </row>
    <row r="6" spans="1:9" ht="33" customHeight="1" x14ac:dyDescent="0.3">
      <c r="A6" s="111"/>
      <c r="B6" s="64"/>
      <c r="C6" s="74">
        <v>10</v>
      </c>
      <c r="D6" s="19">
        <v>10</v>
      </c>
      <c r="E6" s="12">
        <v>10</v>
      </c>
      <c r="F6" s="11" t="s">
        <v>16</v>
      </c>
      <c r="G6" s="155"/>
      <c r="H6" s="136"/>
    </row>
    <row r="7" spans="1:9" ht="38.4" customHeight="1" x14ac:dyDescent="0.3">
      <c r="A7" s="111"/>
      <c r="B7" s="64">
        <v>401</v>
      </c>
      <c r="C7" s="74">
        <v>10</v>
      </c>
      <c r="D7" s="19">
        <v>10</v>
      </c>
      <c r="E7" s="22">
        <v>11</v>
      </c>
      <c r="F7" s="23" t="s">
        <v>79</v>
      </c>
      <c r="G7" s="155">
        <v>1620334</v>
      </c>
      <c r="H7" s="136"/>
    </row>
    <row r="8" spans="1:9" ht="33" customHeight="1" thickBot="1" x14ac:dyDescent="0.35">
      <c r="A8" s="112"/>
      <c r="B8" s="65">
        <v>5106</v>
      </c>
      <c r="C8" s="75">
        <v>10</v>
      </c>
      <c r="D8" s="39">
        <v>10</v>
      </c>
      <c r="E8" s="40">
        <v>12</v>
      </c>
      <c r="F8" s="41" t="s">
        <v>80</v>
      </c>
      <c r="G8" s="155">
        <v>1047380</v>
      </c>
      <c r="H8" s="136"/>
    </row>
    <row r="9" spans="1:9" ht="33" customHeight="1" thickBot="1" x14ac:dyDescent="0.35">
      <c r="A9" s="45"/>
      <c r="B9" s="66"/>
      <c r="C9" s="76">
        <v>10</v>
      </c>
      <c r="D9" s="48"/>
      <c r="E9" s="49"/>
      <c r="F9" s="50" t="s">
        <v>28</v>
      </c>
      <c r="G9" s="157">
        <f t="shared" ref="G9" si="0">SUM(G4:G8)</f>
        <v>2667714</v>
      </c>
      <c r="H9" s="137">
        <f t="shared" ref="H9" si="1">SUM(H4:H8)</f>
        <v>0</v>
      </c>
    </row>
    <row r="10" spans="1:9" ht="33" customHeight="1" x14ac:dyDescent="0.3">
      <c r="A10" s="113"/>
      <c r="B10" s="67"/>
      <c r="C10" s="77">
        <v>10</v>
      </c>
      <c r="D10" s="44">
        <v>20</v>
      </c>
      <c r="E10" s="20"/>
      <c r="F10" s="21" t="s">
        <v>7</v>
      </c>
      <c r="G10" s="156"/>
      <c r="H10" s="136"/>
    </row>
    <row r="11" spans="1:9" ht="33" customHeight="1" x14ac:dyDescent="0.3">
      <c r="A11" s="111"/>
      <c r="B11" s="64"/>
      <c r="C11" s="74">
        <v>10</v>
      </c>
      <c r="D11" s="10">
        <v>20</v>
      </c>
      <c r="E11" s="12">
        <v>30</v>
      </c>
      <c r="F11" s="11" t="s">
        <v>8</v>
      </c>
      <c r="G11" s="155"/>
      <c r="H11" s="136"/>
    </row>
    <row r="12" spans="1:9" ht="33" customHeight="1" x14ac:dyDescent="0.3">
      <c r="A12" s="111"/>
      <c r="B12" s="64">
        <v>5102</v>
      </c>
      <c r="C12" s="74">
        <v>10</v>
      </c>
      <c r="D12" s="10">
        <v>20</v>
      </c>
      <c r="E12" s="24">
        <v>31</v>
      </c>
      <c r="F12" s="14" t="s">
        <v>81</v>
      </c>
      <c r="G12" s="155">
        <v>26300</v>
      </c>
      <c r="H12" s="136"/>
    </row>
    <row r="13" spans="1:9" ht="33" customHeight="1" x14ac:dyDescent="0.3">
      <c r="A13" s="111"/>
      <c r="B13" s="64">
        <v>5103</v>
      </c>
      <c r="C13" s="74">
        <v>10</v>
      </c>
      <c r="D13" s="10">
        <v>20</v>
      </c>
      <c r="E13" s="25">
        <v>32</v>
      </c>
      <c r="F13" s="14" t="s">
        <v>82</v>
      </c>
      <c r="G13" s="155"/>
      <c r="H13" s="136"/>
    </row>
    <row r="14" spans="1:9" ht="33" customHeight="1" thickBot="1" x14ac:dyDescent="0.35">
      <c r="A14" s="112"/>
      <c r="B14" s="65">
        <v>5104</v>
      </c>
      <c r="C14" s="75">
        <v>10</v>
      </c>
      <c r="D14" s="51">
        <v>20</v>
      </c>
      <c r="E14" s="52">
        <v>33</v>
      </c>
      <c r="F14" s="41" t="s">
        <v>83</v>
      </c>
      <c r="G14" s="158">
        <v>11680</v>
      </c>
      <c r="H14" s="136"/>
    </row>
    <row r="15" spans="1:9" ht="33" customHeight="1" thickBot="1" x14ac:dyDescent="0.35">
      <c r="A15" s="45"/>
      <c r="B15" s="66"/>
      <c r="C15" s="76">
        <v>10</v>
      </c>
      <c r="D15" s="48"/>
      <c r="E15" s="49"/>
      <c r="F15" s="50" t="s">
        <v>9</v>
      </c>
      <c r="G15" s="157">
        <f t="shared" ref="G15" si="2">SUM(G10:G14)</f>
        <v>37980</v>
      </c>
      <c r="H15" s="137">
        <f t="shared" ref="H15" si="3">SUM(H10:H14)</f>
        <v>0</v>
      </c>
    </row>
    <row r="16" spans="1:9" ht="33" customHeight="1" x14ac:dyDescent="0.3">
      <c r="A16" s="113"/>
      <c r="B16" s="67"/>
      <c r="C16" s="77">
        <v>10</v>
      </c>
      <c r="D16" s="44">
        <v>30</v>
      </c>
      <c r="E16" s="20"/>
      <c r="F16" s="21" t="s">
        <v>10</v>
      </c>
      <c r="G16" s="156"/>
      <c r="H16" s="136"/>
    </row>
    <row r="17" spans="1:8" ht="33" customHeight="1" x14ac:dyDescent="0.3">
      <c r="A17" s="111"/>
      <c r="B17" s="64"/>
      <c r="C17" s="74">
        <v>10</v>
      </c>
      <c r="D17" s="10">
        <v>30</v>
      </c>
      <c r="E17" s="12">
        <v>20</v>
      </c>
      <c r="F17" s="11" t="s">
        <v>11</v>
      </c>
      <c r="G17" s="155"/>
      <c r="H17" s="136"/>
    </row>
    <row r="18" spans="1:8" ht="41.4" customHeight="1" thickBot="1" x14ac:dyDescent="0.35">
      <c r="A18" s="117"/>
      <c r="B18" s="126">
        <v>5201</v>
      </c>
      <c r="C18" s="102">
        <v>10</v>
      </c>
      <c r="D18" s="115">
        <v>30</v>
      </c>
      <c r="E18" s="122">
        <v>21</v>
      </c>
      <c r="F18" s="121" t="s">
        <v>12</v>
      </c>
      <c r="G18" s="159"/>
      <c r="H18" s="138"/>
    </row>
    <row r="19" spans="1:8" ht="33" customHeight="1" x14ac:dyDescent="0.3">
      <c r="A19" s="42"/>
      <c r="B19" s="67">
        <v>5202</v>
      </c>
      <c r="C19" s="77">
        <v>10</v>
      </c>
      <c r="D19" s="44">
        <v>30</v>
      </c>
      <c r="E19" s="114">
        <v>22</v>
      </c>
      <c r="F19" s="23" t="s">
        <v>84</v>
      </c>
      <c r="G19" s="156"/>
      <c r="H19" s="135"/>
    </row>
    <row r="20" spans="1:8" ht="44.4" customHeight="1" x14ac:dyDescent="0.3">
      <c r="A20" s="7"/>
      <c r="B20" s="64">
        <v>5203</v>
      </c>
      <c r="C20" s="74">
        <v>10</v>
      </c>
      <c r="D20" s="10">
        <v>30</v>
      </c>
      <c r="E20" s="13">
        <v>23</v>
      </c>
      <c r="F20" s="14" t="s">
        <v>13</v>
      </c>
      <c r="G20" s="155">
        <v>673835</v>
      </c>
      <c r="H20" s="136"/>
    </row>
    <row r="21" spans="1:8" ht="60.6" customHeight="1" thickBot="1" x14ac:dyDescent="0.35">
      <c r="A21" s="37"/>
      <c r="B21" s="65">
        <v>5206</v>
      </c>
      <c r="C21" s="75">
        <v>10</v>
      </c>
      <c r="D21" s="51">
        <v>30</v>
      </c>
      <c r="E21" s="54">
        <v>24</v>
      </c>
      <c r="F21" s="41" t="s">
        <v>85</v>
      </c>
      <c r="G21" s="158">
        <v>1770330</v>
      </c>
      <c r="H21" s="136"/>
    </row>
    <row r="22" spans="1:8" ht="33" customHeight="1" thickBot="1" x14ac:dyDescent="0.35">
      <c r="A22" s="45"/>
      <c r="B22" s="66"/>
      <c r="C22" s="76">
        <v>10</v>
      </c>
      <c r="D22" s="48"/>
      <c r="E22" s="48"/>
      <c r="F22" s="50" t="s">
        <v>14</v>
      </c>
      <c r="G22" s="157">
        <f t="shared" ref="G22" si="4">SUM(G16:G21)</f>
        <v>2444165</v>
      </c>
      <c r="H22" s="137">
        <f t="shared" ref="H22" si="5">SUM(H16:H21)</f>
        <v>0</v>
      </c>
    </row>
    <row r="23" spans="1:8" ht="33" customHeight="1" x14ac:dyDescent="0.3">
      <c r="A23" s="42"/>
      <c r="B23" s="67"/>
      <c r="C23" s="77">
        <v>10</v>
      </c>
      <c r="D23" s="44">
        <v>40</v>
      </c>
      <c r="E23" s="20"/>
      <c r="F23" s="21" t="s">
        <v>15</v>
      </c>
      <c r="G23" s="156"/>
      <c r="H23" s="136"/>
    </row>
    <row r="24" spans="1:8" ht="33" customHeight="1" x14ac:dyDescent="0.3">
      <c r="A24" s="7"/>
      <c r="B24" s="64"/>
      <c r="C24" s="74">
        <v>10</v>
      </c>
      <c r="D24" s="10">
        <v>40</v>
      </c>
      <c r="E24" s="12">
        <v>10</v>
      </c>
      <c r="F24" s="11" t="s">
        <v>16</v>
      </c>
      <c r="G24" s="155"/>
      <c r="H24" s="136"/>
    </row>
    <row r="25" spans="1:8" ht="33" customHeight="1" x14ac:dyDescent="0.3">
      <c r="A25" s="7"/>
      <c r="B25" s="64">
        <v>405</v>
      </c>
      <c r="C25" s="74">
        <v>10</v>
      </c>
      <c r="D25" s="10">
        <v>40</v>
      </c>
      <c r="E25" s="13">
        <v>11</v>
      </c>
      <c r="F25" s="129" t="s">
        <v>17</v>
      </c>
      <c r="G25" s="155">
        <v>302</v>
      </c>
      <c r="H25" s="136"/>
    </row>
    <row r="26" spans="1:8" ht="33" customHeight="1" x14ac:dyDescent="0.3">
      <c r="A26" s="7"/>
      <c r="B26" s="64">
        <v>5105</v>
      </c>
      <c r="C26" s="74">
        <v>10</v>
      </c>
      <c r="D26" s="10">
        <v>40</v>
      </c>
      <c r="E26" s="13">
        <v>14</v>
      </c>
      <c r="F26" s="14" t="s">
        <v>18</v>
      </c>
      <c r="G26" s="155">
        <v>177033</v>
      </c>
      <c r="H26" s="136"/>
    </row>
    <row r="27" spans="1:8" ht="33" customHeight="1" x14ac:dyDescent="0.3">
      <c r="A27" s="7"/>
      <c r="B27" s="64"/>
      <c r="C27" s="74">
        <v>10</v>
      </c>
      <c r="D27" s="10">
        <v>40</v>
      </c>
      <c r="E27" s="12">
        <v>30</v>
      </c>
      <c r="F27" s="11" t="s">
        <v>8</v>
      </c>
      <c r="G27" s="155"/>
      <c r="H27" s="136"/>
    </row>
    <row r="28" spans="1:8" ht="37.950000000000003" customHeight="1" x14ac:dyDescent="0.3">
      <c r="A28" s="7"/>
      <c r="B28" s="64">
        <v>5101</v>
      </c>
      <c r="C28" s="74">
        <v>10</v>
      </c>
      <c r="D28" s="10">
        <v>40</v>
      </c>
      <c r="E28" s="13">
        <v>31</v>
      </c>
      <c r="F28" s="14" t="s">
        <v>19</v>
      </c>
      <c r="G28" s="155">
        <v>4650.63</v>
      </c>
      <c r="H28" s="136"/>
    </row>
    <row r="29" spans="1:8" ht="33" customHeight="1" x14ac:dyDescent="0.3">
      <c r="A29" s="7"/>
      <c r="B29" s="64">
        <v>5107</v>
      </c>
      <c r="C29" s="74">
        <v>10</v>
      </c>
      <c r="D29" s="10">
        <v>40</v>
      </c>
      <c r="E29" s="13">
        <v>32</v>
      </c>
      <c r="F29" s="14" t="s">
        <v>86</v>
      </c>
      <c r="G29" s="155">
        <v>956610</v>
      </c>
      <c r="H29" s="136"/>
    </row>
    <row r="30" spans="1:8" ht="39.6" customHeight="1" x14ac:dyDescent="0.3">
      <c r="A30" s="7"/>
      <c r="B30" s="64">
        <v>5109</v>
      </c>
      <c r="C30" s="74">
        <v>10</v>
      </c>
      <c r="D30" s="10">
        <v>40</v>
      </c>
      <c r="E30" s="15">
        <v>33</v>
      </c>
      <c r="F30" s="14" t="s">
        <v>87</v>
      </c>
      <c r="G30" s="155">
        <v>95466</v>
      </c>
      <c r="H30" s="154"/>
    </row>
    <row r="31" spans="1:8" ht="37.950000000000003" customHeight="1" thickBot="1" x14ac:dyDescent="0.35">
      <c r="A31" s="55"/>
      <c r="B31" s="68">
        <v>5109</v>
      </c>
      <c r="C31" s="75">
        <v>10</v>
      </c>
      <c r="D31" s="51">
        <v>40</v>
      </c>
      <c r="E31" s="56">
        <v>34</v>
      </c>
      <c r="F31" s="41" t="s">
        <v>88</v>
      </c>
      <c r="G31" s="158"/>
      <c r="H31" s="136"/>
    </row>
    <row r="32" spans="1:8" ht="33" customHeight="1" thickBot="1" x14ac:dyDescent="0.35">
      <c r="A32" s="45"/>
      <c r="B32" s="66"/>
      <c r="C32" s="76">
        <v>10</v>
      </c>
      <c r="D32" s="48"/>
      <c r="E32" s="49"/>
      <c r="F32" s="50" t="s">
        <v>20</v>
      </c>
      <c r="G32" s="157">
        <f t="shared" ref="G32" si="6">SUM(G23:G31)</f>
        <v>1234061.6299999999</v>
      </c>
      <c r="H32" s="137">
        <f t="shared" ref="H32" si="7">SUM(H23:H31)</f>
        <v>0</v>
      </c>
    </row>
    <row r="33" spans="1:8" ht="38.4" customHeight="1" x14ac:dyDescent="0.3">
      <c r="A33" s="42"/>
      <c r="B33" s="67"/>
      <c r="C33" s="77">
        <v>10</v>
      </c>
      <c r="D33" s="44">
        <v>50</v>
      </c>
      <c r="E33" s="20"/>
      <c r="F33" s="21" t="s">
        <v>21</v>
      </c>
      <c r="G33" s="156"/>
      <c r="H33" s="136" t="e">
        <f>(G33+#REF!+#REF!)*12/33</f>
        <v>#REF!</v>
      </c>
    </row>
    <row r="34" spans="1:8" ht="33" customHeight="1" thickBot="1" x14ac:dyDescent="0.35">
      <c r="A34" s="37"/>
      <c r="B34" s="65">
        <v>5932</v>
      </c>
      <c r="C34" s="75">
        <v>10</v>
      </c>
      <c r="D34" s="51">
        <v>50</v>
      </c>
      <c r="E34" s="57">
        <v>10</v>
      </c>
      <c r="F34" s="41" t="s">
        <v>22</v>
      </c>
      <c r="G34" s="158">
        <v>206094877.31999999</v>
      </c>
      <c r="H34" s="139"/>
    </row>
    <row r="35" spans="1:8" ht="33" customHeight="1" thickBot="1" x14ac:dyDescent="0.35">
      <c r="A35" s="45"/>
      <c r="B35" s="66"/>
      <c r="C35" s="76">
        <v>10</v>
      </c>
      <c r="D35" s="48"/>
      <c r="E35" s="48"/>
      <c r="F35" s="50" t="s">
        <v>23</v>
      </c>
      <c r="G35" s="157">
        <f t="shared" ref="G35" si="8">SUM(G33:G34)</f>
        <v>206094877.31999999</v>
      </c>
      <c r="H35" s="137" t="e">
        <f t="shared" ref="H35" si="9">SUM(H33:H34)</f>
        <v>#REF!</v>
      </c>
    </row>
    <row r="36" spans="1:8" ht="33" customHeight="1" thickBot="1" x14ac:dyDescent="0.35">
      <c r="A36" s="58"/>
      <c r="B36" s="69"/>
      <c r="C36" s="58"/>
      <c r="D36" s="48"/>
      <c r="E36" s="48"/>
      <c r="F36" s="47" t="s">
        <v>24</v>
      </c>
      <c r="G36" s="160">
        <f t="shared" ref="G36" si="10">G9+G15+G22+G32+G35</f>
        <v>212478797.94999999</v>
      </c>
      <c r="H36" s="140" t="e">
        <f t="shared" ref="H36" si="11">H9+H15+H22+H32+H35</f>
        <v>#REF!</v>
      </c>
    </row>
    <row r="37" spans="1:8" ht="40.950000000000003" customHeight="1" x14ac:dyDescent="0.3">
      <c r="A37" s="42"/>
      <c r="B37" s="67"/>
      <c r="C37" s="93">
        <v>20</v>
      </c>
      <c r="D37" s="99" t="s">
        <v>25</v>
      </c>
      <c r="E37" s="99"/>
      <c r="F37" s="100" t="s">
        <v>26</v>
      </c>
      <c r="G37" s="161"/>
      <c r="H37" s="141"/>
    </row>
    <row r="38" spans="1:8" ht="33" customHeight="1" x14ac:dyDescent="0.3">
      <c r="A38" s="7"/>
      <c r="B38" s="64"/>
      <c r="C38" s="74">
        <v>20</v>
      </c>
      <c r="D38" s="79">
        <v>10</v>
      </c>
      <c r="E38" s="80"/>
      <c r="F38" s="18" t="s">
        <v>27</v>
      </c>
      <c r="G38" s="162"/>
      <c r="H38" s="142"/>
    </row>
    <row r="39" spans="1:8" ht="33" customHeight="1" x14ac:dyDescent="0.3">
      <c r="A39" s="7"/>
      <c r="B39" s="64"/>
      <c r="C39" s="74">
        <v>20</v>
      </c>
      <c r="D39" s="79">
        <v>10</v>
      </c>
      <c r="E39" s="12">
        <v>20</v>
      </c>
      <c r="F39" s="18" t="s">
        <v>11</v>
      </c>
      <c r="G39" s="162"/>
      <c r="H39" s="142"/>
    </row>
    <row r="40" spans="1:8" ht="55.2" customHeight="1" x14ac:dyDescent="0.3">
      <c r="A40" s="7"/>
      <c r="B40" s="64">
        <v>5274</v>
      </c>
      <c r="C40" s="74">
        <v>20</v>
      </c>
      <c r="D40" s="79">
        <v>10</v>
      </c>
      <c r="E40" s="81">
        <v>21</v>
      </c>
      <c r="F40" s="82" t="s">
        <v>89</v>
      </c>
      <c r="G40" s="162"/>
      <c r="H40" s="142"/>
    </row>
    <row r="41" spans="1:8" ht="57.6" customHeight="1" x14ac:dyDescent="0.3">
      <c r="A41" s="7"/>
      <c r="B41" s="64">
        <v>5278</v>
      </c>
      <c r="C41" s="74">
        <v>20</v>
      </c>
      <c r="D41" s="79">
        <v>10</v>
      </c>
      <c r="E41" s="81">
        <v>22</v>
      </c>
      <c r="F41" s="82" t="s">
        <v>90</v>
      </c>
      <c r="G41" s="162"/>
      <c r="H41" s="142"/>
    </row>
    <row r="42" spans="1:8" ht="33" customHeight="1" x14ac:dyDescent="0.3">
      <c r="A42" s="7"/>
      <c r="B42" s="64"/>
      <c r="C42" s="74">
        <v>20</v>
      </c>
      <c r="D42" s="79">
        <v>10</v>
      </c>
      <c r="E42" s="12">
        <v>30</v>
      </c>
      <c r="F42" s="18" t="s">
        <v>8</v>
      </c>
      <c r="G42" s="162"/>
      <c r="H42" s="142"/>
    </row>
    <row r="43" spans="1:8" ht="46.2" customHeight="1" x14ac:dyDescent="0.3">
      <c r="A43" s="7"/>
      <c r="B43" s="64">
        <v>5171</v>
      </c>
      <c r="C43" s="74">
        <v>20</v>
      </c>
      <c r="D43" s="79">
        <v>10</v>
      </c>
      <c r="E43" s="81">
        <v>31</v>
      </c>
      <c r="F43" s="82" t="s">
        <v>91</v>
      </c>
      <c r="G43" s="162"/>
      <c r="H43" s="142"/>
    </row>
    <row r="44" spans="1:8" ht="47.4" customHeight="1" x14ac:dyDescent="0.3">
      <c r="A44" s="7"/>
      <c r="B44" s="64">
        <v>5173</v>
      </c>
      <c r="C44" s="74">
        <v>20</v>
      </c>
      <c r="D44" s="79">
        <v>10</v>
      </c>
      <c r="E44" s="81">
        <v>32</v>
      </c>
      <c r="F44" s="82" t="s">
        <v>92</v>
      </c>
      <c r="G44" s="162"/>
      <c r="H44" s="142"/>
    </row>
    <row r="45" spans="1:8" ht="33" customHeight="1" x14ac:dyDescent="0.3">
      <c r="A45" s="7"/>
      <c r="B45" s="64">
        <v>5174</v>
      </c>
      <c r="C45" s="74">
        <v>20</v>
      </c>
      <c r="D45" s="79">
        <v>10</v>
      </c>
      <c r="E45" s="81">
        <v>33</v>
      </c>
      <c r="F45" s="82" t="s">
        <v>93</v>
      </c>
      <c r="G45" s="162"/>
      <c r="H45" s="142"/>
    </row>
    <row r="46" spans="1:8" ht="33" customHeight="1" x14ac:dyDescent="0.3">
      <c r="A46" s="7"/>
      <c r="B46" s="64">
        <v>5175</v>
      </c>
      <c r="C46" s="74">
        <v>20</v>
      </c>
      <c r="D46" s="79">
        <v>10</v>
      </c>
      <c r="E46" s="83">
        <v>34</v>
      </c>
      <c r="F46" s="82" t="s">
        <v>94</v>
      </c>
      <c r="G46" s="162"/>
      <c r="H46" s="142"/>
    </row>
    <row r="47" spans="1:8" ht="33" customHeight="1" x14ac:dyDescent="0.3">
      <c r="A47" s="7"/>
      <c r="B47" s="64">
        <v>5177</v>
      </c>
      <c r="C47" s="74">
        <v>20</v>
      </c>
      <c r="D47" s="79">
        <v>10</v>
      </c>
      <c r="E47" s="81">
        <v>35</v>
      </c>
      <c r="F47" s="82" t="s">
        <v>95</v>
      </c>
      <c r="G47" s="162"/>
      <c r="H47" s="142"/>
    </row>
    <row r="48" spans="1:8" ht="77.400000000000006" customHeight="1" x14ac:dyDescent="0.3">
      <c r="A48" s="7"/>
      <c r="B48" s="64">
        <v>5923</v>
      </c>
      <c r="C48" s="74">
        <v>20</v>
      </c>
      <c r="D48" s="79">
        <v>10</v>
      </c>
      <c r="E48" s="83">
        <v>36</v>
      </c>
      <c r="F48" s="82" t="s">
        <v>96</v>
      </c>
      <c r="G48" s="162"/>
      <c r="H48" s="142"/>
    </row>
    <row r="49" spans="1:8" ht="33" customHeight="1" thickBot="1" x14ac:dyDescent="0.35">
      <c r="A49" s="37"/>
      <c r="B49" s="65">
        <v>5178</v>
      </c>
      <c r="C49" s="75">
        <v>20</v>
      </c>
      <c r="D49" s="84">
        <v>10</v>
      </c>
      <c r="E49" s="85">
        <v>37</v>
      </c>
      <c r="F49" s="86" t="s">
        <v>97</v>
      </c>
      <c r="G49" s="163">
        <v>8300</v>
      </c>
      <c r="H49" s="142"/>
    </row>
    <row r="50" spans="1:8" ht="33" customHeight="1" thickBot="1" x14ac:dyDescent="0.35">
      <c r="A50" s="45"/>
      <c r="B50" s="66"/>
      <c r="C50" s="76">
        <v>20</v>
      </c>
      <c r="D50" s="87"/>
      <c r="E50" s="88"/>
      <c r="F50" s="50" t="s">
        <v>28</v>
      </c>
      <c r="G50" s="164">
        <f t="shared" ref="G50" si="12">SUM(G37:G49)</f>
        <v>8300</v>
      </c>
      <c r="H50" s="143">
        <f t="shared" ref="H50" si="13">SUM(H37:H49)</f>
        <v>0</v>
      </c>
    </row>
    <row r="51" spans="1:8" ht="33" customHeight="1" x14ac:dyDescent="0.3">
      <c r="A51" s="42"/>
      <c r="B51" s="67"/>
      <c r="C51" s="77">
        <v>20</v>
      </c>
      <c r="D51" s="89">
        <v>20</v>
      </c>
      <c r="E51" s="78"/>
      <c r="F51" s="61" t="s">
        <v>98</v>
      </c>
      <c r="G51" s="165"/>
      <c r="H51" s="142"/>
    </row>
    <row r="52" spans="1:8" ht="33" customHeight="1" x14ac:dyDescent="0.3">
      <c r="A52" s="7"/>
      <c r="B52" s="64"/>
      <c r="C52" s="74">
        <v>20</v>
      </c>
      <c r="D52" s="79">
        <v>20</v>
      </c>
      <c r="E52" s="12">
        <v>10</v>
      </c>
      <c r="F52" s="18" t="s">
        <v>16</v>
      </c>
      <c r="G52" s="162"/>
      <c r="H52" s="142"/>
    </row>
    <row r="53" spans="1:8" ht="33" customHeight="1" x14ac:dyDescent="0.3">
      <c r="A53" s="27"/>
      <c r="B53" s="98">
        <v>461</v>
      </c>
      <c r="C53" s="101">
        <v>20</v>
      </c>
      <c r="D53" s="90">
        <v>20</v>
      </c>
      <c r="E53" s="91">
        <v>11</v>
      </c>
      <c r="F53" s="134" t="s">
        <v>191</v>
      </c>
      <c r="G53" s="162"/>
      <c r="H53" s="142"/>
    </row>
    <row r="54" spans="1:8" ht="33" customHeight="1" thickBot="1" x14ac:dyDescent="0.35">
      <c r="A54" s="7"/>
      <c r="B54" s="64"/>
      <c r="C54" s="102">
        <v>20</v>
      </c>
      <c r="D54" s="103">
        <v>20</v>
      </c>
      <c r="E54" s="104">
        <v>30</v>
      </c>
      <c r="F54" s="105" t="s">
        <v>8</v>
      </c>
      <c r="G54" s="166"/>
      <c r="H54" s="144"/>
    </row>
    <row r="55" spans="1:8" ht="38.4" customHeight="1" x14ac:dyDescent="0.3">
      <c r="A55" s="7"/>
      <c r="B55" s="64">
        <v>5163</v>
      </c>
      <c r="C55" s="93">
        <v>20</v>
      </c>
      <c r="D55" s="94">
        <v>20</v>
      </c>
      <c r="E55" s="95">
        <v>31</v>
      </c>
      <c r="F55" s="96" t="s">
        <v>99</v>
      </c>
      <c r="G55" s="167"/>
      <c r="H55" s="145"/>
    </row>
    <row r="56" spans="1:8" ht="33" customHeight="1" x14ac:dyDescent="0.3">
      <c r="A56" s="7"/>
      <c r="B56" s="64">
        <v>5161</v>
      </c>
      <c r="C56" s="74">
        <v>20</v>
      </c>
      <c r="D56" s="10">
        <v>20</v>
      </c>
      <c r="E56" s="15">
        <v>32</v>
      </c>
      <c r="F56" s="14" t="s">
        <v>100</v>
      </c>
      <c r="G56" s="155"/>
      <c r="H56" s="136"/>
    </row>
    <row r="57" spans="1:8" ht="33" customHeight="1" x14ac:dyDescent="0.3">
      <c r="A57" s="7"/>
      <c r="B57" s="64">
        <v>5162</v>
      </c>
      <c r="C57" s="74">
        <v>20</v>
      </c>
      <c r="D57" s="10">
        <v>20</v>
      </c>
      <c r="E57" s="15">
        <v>33</v>
      </c>
      <c r="F57" s="14" t="s">
        <v>101</v>
      </c>
      <c r="G57" s="155"/>
      <c r="H57" s="136"/>
    </row>
    <row r="58" spans="1:8" ht="33" customHeight="1" thickBot="1" x14ac:dyDescent="0.35">
      <c r="A58" s="37"/>
      <c r="B58" s="65">
        <v>5164</v>
      </c>
      <c r="C58" s="75">
        <v>20</v>
      </c>
      <c r="D58" s="51">
        <v>20</v>
      </c>
      <c r="E58" s="56">
        <v>34</v>
      </c>
      <c r="F58" s="41" t="s">
        <v>102</v>
      </c>
      <c r="G58" s="158"/>
      <c r="H58" s="146"/>
    </row>
    <row r="59" spans="1:8" ht="21.6" customHeight="1" thickBot="1" x14ac:dyDescent="0.35">
      <c r="A59" s="45"/>
      <c r="B59" s="66"/>
      <c r="C59" s="76">
        <v>20</v>
      </c>
      <c r="D59" s="48"/>
      <c r="E59" s="49"/>
      <c r="F59" s="53" t="s">
        <v>9</v>
      </c>
      <c r="G59" s="157">
        <f t="shared" ref="G59" si="14">SUM(G51:G58)</f>
        <v>0</v>
      </c>
      <c r="H59" s="137">
        <f t="shared" ref="H59" si="15">SUM(H51:H58)</f>
        <v>0</v>
      </c>
    </row>
    <row r="60" spans="1:8" ht="28.95" customHeight="1" x14ac:dyDescent="0.3">
      <c r="A60" s="42"/>
      <c r="B60" s="67"/>
      <c r="C60" s="77">
        <v>20</v>
      </c>
      <c r="D60" s="44">
        <v>30</v>
      </c>
      <c r="E60" s="20"/>
      <c r="F60" s="21" t="s">
        <v>103</v>
      </c>
      <c r="G60" s="156"/>
      <c r="H60" s="135"/>
    </row>
    <row r="61" spans="1:8" ht="27" customHeight="1" x14ac:dyDescent="0.3">
      <c r="A61" s="7"/>
      <c r="B61" s="64"/>
      <c r="C61" s="74">
        <v>20</v>
      </c>
      <c r="D61" s="10">
        <v>30</v>
      </c>
      <c r="E61" s="12">
        <v>10</v>
      </c>
      <c r="F61" s="11" t="s">
        <v>16</v>
      </c>
      <c r="G61" s="155"/>
      <c r="H61" s="136"/>
    </row>
    <row r="62" spans="1:8" ht="40.950000000000003" customHeight="1" x14ac:dyDescent="0.3">
      <c r="A62" s="7"/>
      <c r="B62" s="64">
        <v>421</v>
      </c>
      <c r="C62" s="74">
        <v>20</v>
      </c>
      <c r="D62" s="10">
        <v>30</v>
      </c>
      <c r="E62" s="13">
        <v>11</v>
      </c>
      <c r="F62" s="133" t="s">
        <v>104</v>
      </c>
      <c r="G62" s="155">
        <v>608443</v>
      </c>
      <c r="H62" s="154"/>
    </row>
    <row r="63" spans="1:8" ht="33" customHeight="1" x14ac:dyDescent="0.3">
      <c r="A63" s="26"/>
      <c r="B63" s="92">
        <v>424</v>
      </c>
      <c r="C63" s="97">
        <v>20</v>
      </c>
      <c r="D63" s="28">
        <v>30</v>
      </c>
      <c r="E63" s="29">
        <v>12</v>
      </c>
      <c r="F63" s="30" t="s">
        <v>105</v>
      </c>
      <c r="G63" s="155"/>
      <c r="H63" s="139"/>
    </row>
    <row r="64" spans="1:8" ht="63" customHeight="1" x14ac:dyDescent="0.3">
      <c r="A64" s="7"/>
      <c r="B64" s="64">
        <v>422</v>
      </c>
      <c r="C64" s="74">
        <v>20</v>
      </c>
      <c r="D64" s="10">
        <v>30</v>
      </c>
      <c r="E64" s="13">
        <v>13</v>
      </c>
      <c r="F64" s="14" t="s">
        <v>106</v>
      </c>
      <c r="G64" s="155"/>
      <c r="H64" s="136"/>
    </row>
    <row r="65" spans="1:8" ht="33" customHeight="1" x14ac:dyDescent="0.3">
      <c r="A65" s="7"/>
      <c r="B65" s="64"/>
      <c r="C65" s="74">
        <v>20</v>
      </c>
      <c r="D65" s="10">
        <v>30</v>
      </c>
      <c r="E65" s="12">
        <v>20</v>
      </c>
      <c r="F65" s="11" t="s">
        <v>11</v>
      </c>
      <c r="G65" s="155"/>
      <c r="H65" s="136"/>
    </row>
    <row r="66" spans="1:8" ht="25.95" customHeight="1" x14ac:dyDescent="0.3">
      <c r="A66" s="7"/>
      <c r="B66" s="64">
        <v>5221</v>
      </c>
      <c r="C66" s="74">
        <v>20</v>
      </c>
      <c r="D66" s="10">
        <v>30</v>
      </c>
      <c r="E66" s="13">
        <v>21</v>
      </c>
      <c r="F66" s="14" t="s">
        <v>107</v>
      </c>
      <c r="G66" s="155">
        <v>22900</v>
      </c>
      <c r="H66" s="154"/>
    </row>
    <row r="67" spans="1:8" ht="24.6" customHeight="1" x14ac:dyDescent="0.3">
      <c r="A67" s="7"/>
      <c r="B67" s="64">
        <v>5222</v>
      </c>
      <c r="C67" s="74">
        <v>20</v>
      </c>
      <c r="D67" s="10">
        <v>30</v>
      </c>
      <c r="E67" s="15">
        <v>22</v>
      </c>
      <c r="F67" s="14" t="s">
        <v>108</v>
      </c>
      <c r="G67" s="155"/>
      <c r="H67" s="136"/>
    </row>
    <row r="68" spans="1:8" ht="28.95" customHeight="1" x14ac:dyDescent="0.3">
      <c r="A68" s="7"/>
      <c r="B68" s="64">
        <v>5223</v>
      </c>
      <c r="C68" s="74">
        <v>20</v>
      </c>
      <c r="D68" s="10">
        <v>30</v>
      </c>
      <c r="E68" s="15">
        <v>23</v>
      </c>
      <c r="F68" s="14" t="s">
        <v>109</v>
      </c>
      <c r="G68" s="155"/>
      <c r="H68" s="136"/>
    </row>
    <row r="69" spans="1:8" ht="24.6" customHeight="1" x14ac:dyDescent="0.3">
      <c r="A69" s="7"/>
      <c r="B69" s="64">
        <v>5224</v>
      </c>
      <c r="C69" s="74">
        <v>20</v>
      </c>
      <c r="D69" s="10">
        <v>30</v>
      </c>
      <c r="E69" s="15">
        <v>24</v>
      </c>
      <c r="F69" s="14" t="s">
        <v>110</v>
      </c>
      <c r="G69" s="155"/>
      <c r="H69" s="136"/>
    </row>
    <row r="70" spans="1:8" ht="28.2" customHeight="1" x14ac:dyDescent="0.3">
      <c r="A70" s="7"/>
      <c r="B70" s="64">
        <v>5225</v>
      </c>
      <c r="C70" s="74">
        <v>20</v>
      </c>
      <c r="D70" s="10">
        <v>30</v>
      </c>
      <c r="E70" s="15">
        <v>25</v>
      </c>
      <c r="F70" s="14" t="s">
        <v>111</v>
      </c>
      <c r="G70" s="155"/>
      <c r="H70" s="136"/>
    </row>
    <row r="71" spans="1:8" ht="33" customHeight="1" x14ac:dyDescent="0.3">
      <c r="A71" s="7"/>
      <c r="B71" s="64">
        <v>5226</v>
      </c>
      <c r="C71" s="74">
        <v>20</v>
      </c>
      <c r="D71" s="10">
        <v>30</v>
      </c>
      <c r="E71" s="15">
        <v>26</v>
      </c>
      <c r="F71" s="14" t="s">
        <v>112</v>
      </c>
      <c r="G71" s="155"/>
      <c r="H71" s="136"/>
    </row>
    <row r="72" spans="1:8" ht="39.6" customHeight="1" thickBot="1" x14ac:dyDescent="0.35">
      <c r="A72" s="37"/>
      <c r="B72" s="65">
        <v>5227</v>
      </c>
      <c r="C72" s="75">
        <v>20</v>
      </c>
      <c r="D72" s="51">
        <v>30</v>
      </c>
      <c r="E72" s="56">
        <v>27</v>
      </c>
      <c r="F72" s="41" t="s">
        <v>113</v>
      </c>
      <c r="G72" s="158"/>
      <c r="H72" s="146"/>
    </row>
    <row r="73" spans="1:8" ht="24" customHeight="1" thickBot="1" x14ac:dyDescent="0.35">
      <c r="A73" s="58"/>
      <c r="B73" s="69"/>
      <c r="C73" s="58"/>
      <c r="D73" s="48"/>
      <c r="E73" s="49"/>
      <c r="F73" s="53" t="s">
        <v>14</v>
      </c>
      <c r="G73" s="168">
        <f t="shared" ref="G73" si="16">SUM(G60:G72)</f>
        <v>631343</v>
      </c>
      <c r="H73" s="147">
        <f t="shared" ref="H73" si="17">SUM(H60:H72)</f>
        <v>0</v>
      </c>
    </row>
    <row r="74" spans="1:8" ht="22.2" customHeight="1" thickBot="1" x14ac:dyDescent="0.35">
      <c r="A74" s="58"/>
      <c r="B74" s="69"/>
      <c r="C74" s="58"/>
      <c r="D74" s="48"/>
      <c r="E74" s="48"/>
      <c r="F74" s="47" t="s">
        <v>29</v>
      </c>
      <c r="G74" s="169">
        <f t="shared" ref="G74" si="18">G73+G59+G50</f>
        <v>639643</v>
      </c>
      <c r="H74" s="148">
        <f t="shared" ref="H74" si="19">H73+H59+H50</f>
        <v>0</v>
      </c>
    </row>
    <row r="75" spans="1:8" ht="42" customHeight="1" x14ac:dyDescent="0.3">
      <c r="A75" s="106"/>
      <c r="B75" s="107"/>
      <c r="C75" s="108">
        <v>30</v>
      </c>
      <c r="D75" s="109"/>
      <c r="E75" s="109"/>
      <c r="F75" s="110" t="s">
        <v>30</v>
      </c>
      <c r="G75" s="167"/>
      <c r="H75" s="145"/>
    </row>
    <row r="76" spans="1:8" ht="33" customHeight="1" x14ac:dyDescent="0.3">
      <c r="A76" s="111"/>
      <c r="B76" s="7"/>
      <c r="C76" s="8">
        <v>30</v>
      </c>
      <c r="D76" s="10">
        <v>10</v>
      </c>
      <c r="E76" s="9"/>
      <c r="F76" s="11" t="s">
        <v>31</v>
      </c>
      <c r="G76" s="155"/>
      <c r="H76" s="136"/>
    </row>
    <row r="77" spans="1:8" ht="33" customHeight="1" x14ac:dyDescent="0.3">
      <c r="A77" s="111"/>
      <c r="B77" s="7"/>
      <c r="C77" s="8">
        <v>30</v>
      </c>
      <c r="D77" s="10">
        <v>10</v>
      </c>
      <c r="E77" s="12">
        <v>10</v>
      </c>
      <c r="F77" s="11" t="s">
        <v>16</v>
      </c>
      <c r="G77" s="155"/>
      <c r="H77" s="136"/>
    </row>
    <row r="78" spans="1:8" ht="33" customHeight="1" x14ac:dyDescent="0.3">
      <c r="A78" s="111"/>
      <c r="B78" s="7">
        <v>411</v>
      </c>
      <c r="C78" s="8">
        <v>30</v>
      </c>
      <c r="D78" s="10">
        <v>10</v>
      </c>
      <c r="E78" s="13">
        <v>11</v>
      </c>
      <c r="F78" s="14" t="s">
        <v>114</v>
      </c>
      <c r="G78" s="155">
        <v>107305.99</v>
      </c>
      <c r="H78" s="136"/>
    </row>
    <row r="79" spans="1:8" ht="51" customHeight="1" x14ac:dyDescent="0.3">
      <c r="A79" s="111"/>
      <c r="B79" s="7">
        <v>412</v>
      </c>
      <c r="C79" s="8">
        <v>30</v>
      </c>
      <c r="D79" s="10">
        <v>10</v>
      </c>
      <c r="E79" s="15">
        <v>12</v>
      </c>
      <c r="F79" s="14" t="s">
        <v>115</v>
      </c>
      <c r="G79" s="155">
        <v>222019.9</v>
      </c>
      <c r="H79" s="136"/>
    </row>
    <row r="80" spans="1:8" ht="33" customHeight="1" x14ac:dyDescent="0.3">
      <c r="A80" s="111"/>
      <c r="B80" s="7">
        <v>417</v>
      </c>
      <c r="C80" s="8">
        <v>30</v>
      </c>
      <c r="D80" s="10">
        <v>10</v>
      </c>
      <c r="E80" s="15">
        <v>14</v>
      </c>
      <c r="F80" s="14" t="s">
        <v>116</v>
      </c>
      <c r="G80" s="155">
        <v>22997521.829999998</v>
      </c>
      <c r="H80" s="136"/>
    </row>
    <row r="81" spans="1:8" ht="33" customHeight="1" x14ac:dyDescent="0.3">
      <c r="A81" s="111"/>
      <c r="B81" s="7">
        <v>414</v>
      </c>
      <c r="C81" s="8">
        <v>30</v>
      </c>
      <c r="D81" s="10">
        <v>10</v>
      </c>
      <c r="E81" s="15">
        <v>15</v>
      </c>
      <c r="F81" s="14" t="s">
        <v>117</v>
      </c>
      <c r="G81" s="155">
        <v>7784062</v>
      </c>
      <c r="H81" s="136"/>
    </row>
    <row r="82" spans="1:8" ht="33" customHeight="1" x14ac:dyDescent="0.3">
      <c r="A82" s="111"/>
      <c r="B82" s="7">
        <v>415</v>
      </c>
      <c r="C82" s="8">
        <v>30</v>
      </c>
      <c r="D82" s="10">
        <v>10</v>
      </c>
      <c r="E82" s="15">
        <v>16</v>
      </c>
      <c r="F82" s="14" t="s">
        <v>118</v>
      </c>
      <c r="G82" s="155">
        <v>1323611.95</v>
      </c>
      <c r="H82" s="136"/>
    </row>
    <row r="83" spans="1:8" ht="35.4" customHeight="1" x14ac:dyDescent="0.3">
      <c r="A83" s="111"/>
      <c r="B83" s="7">
        <v>416</v>
      </c>
      <c r="C83" s="8">
        <v>30</v>
      </c>
      <c r="D83" s="10">
        <v>10</v>
      </c>
      <c r="E83" s="15">
        <v>17</v>
      </c>
      <c r="F83" s="14" t="s">
        <v>119</v>
      </c>
      <c r="G83" s="155"/>
      <c r="H83" s="136"/>
    </row>
    <row r="84" spans="1:8" ht="33" customHeight="1" x14ac:dyDescent="0.3">
      <c r="A84" s="111"/>
      <c r="B84" s="7"/>
      <c r="C84" s="8">
        <v>30</v>
      </c>
      <c r="D84" s="10">
        <v>10</v>
      </c>
      <c r="E84" s="15">
        <v>18</v>
      </c>
      <c r="F84" s="14" t="s">
        <v>120</v>
      </c>
      <c r="G84" s="155">
        <v>1659380.98</v>
      </c>
      <c r="H84" s="136"/>
    </row>
    <row r="85" spans="1:8" ht="33" customHeight="1" thickBot="1" x14ac:dyDescent="0.35">
      <c r="A85" s="112"/>
      <c r="B85" s="37"/>
      <c r="C85" s="8">
        <v>30</v>
      </c>
      <c r="D85" s="10">
        <v>10</v>
      </c>
      <c r="E85" s="56">
        <v>19</v>
      </c>
      <c r="F85" s="41" t="s">
        <v>121</v>
      </c>
      <c r="G85" s="158">
        <v>76506466.730000004</v>
      </c>
      <c r="H85" s="154"/>
    </row>
    <row r="86" spans="1:8" ht="22.95" customHeight="1" thickBot="1" x14ac:dyDescent="0.35">
      <c r="A86" s="130"/>
      <c r="B86" s="131"/>
      <c r="C86" s="43">
        <v>30</v>
      </c>
      <c r="D86" s="44">
        <v>10</v>
      </c>
      <c r="E86" s="56">
        <v>20</v>
      </c>
      <c r="F86" s="132" t="s">
        <v>189</v>
      </c>
      <c r="G86" s="170"/>
      <c r="H86" s="136"/>
    </row>
    <row r="87" spans="1:8" ht="33" customHeight="1" x14ac:dyDescent="0.3">
      <c r="A87" s="113"/>
      <c r="B87" s="42"/>
      <c r="C87" s="43">
        <v>30</v>
      </c>
      <c r="D87" s="44">
        <v>10</v>
      </c>
      <c r="E87" s="12">
        <v>20</v>
      </c>
      <c r="F87" s="21" t="s">
        <v>11</v>
      </c>
      <c r="G87" s="156"/>
      <c r="H87" s="136"/>
    </row>
    <row r="88" spans="1:8" ht="33" customHeight="1" x14ac:dyDescent="0.3">
      <c r="A88" s="111"/>
      <c r="B88" s="7">
        <v>5211</v>
      </c>
      <c r="C88" s="8">
        <v>30</v>
      </c>
      <c r="D88" s="10">
        <v>10</v>
      </c>
      <c r="E88" s="13">
        <v>21</v>
      </c>
      <c r="F88" s="14" t="s">
        <v>122</v>
      </c>
      <c r="G88" s="155"/>
      <c r="H88" s="136"/>
    </row>
    <row r="89" spans="1:8" ht="46.2" customHeight="1" x14ac:dyDescent="0.3">
      <c r="A89" s="111"/>
      <c r="B89" s="7">
        <v>5212</v>
      </c>
      <c r="C89" s="8">
        <v>30</v>
      </c>
      <c r="D89" s="10">
        <v>10</v>
      </c>
      <c r="E89" s="13">
        <v>22</v>
      </c>
      <c r="F89" s="14" t="s">
        <v>123</v>
      </c>
      <c r="G89" s="155">
        <v>2265072.5</v>
      </c>
      <c r="H89" s="136"/>
    </row>
    <row r="90" spans="1:8" ht="35.4" customHeight="1" x14ac:dyDescent="0.3">
      <c r="A90" s="111"/>
      <c r="B90" s="7">
        <v>5215</v>
      </c>
      <c r="C90" s="8">
        <v>30</v>
      </c>
      <c r="D90" s="10">
        <v>10</v>
      </c>
      <c r="E90" s="13">
        <v>23</v>
      </c>
      <c r="F90" s="14" t="s">
        <v>32</v>
      </c>
      <c r="G90" s="155">
        <v>8259</v>
      </c>
      <c r="H90" s="136"/>
    </row>
    <row r="91" spans="1:8" ht="26.4" customHeight="1" x14ac:dyDescent="0.3">
      <c r="A91" s="111"/>
      <c r="B91" s="7">
        <v>5216</v>
      </c>
      <c r="C91" s="8">
        <v>30</v>
      </c>
      <c r="D91" s="10">
        <v>10</v>
      </c>
      <c r="E91" s="15">
        <v>24</v>
      </c>
      <c r="F91" s="14" t="s">
        <v>33</v>
      </c>
      <c r="G91" s="155"/>
      <c r="H91" s="136"/>
    </row>
    <row r="92" spans="1:8" ht="28.95" customHeight="1" thickBot="1" x14ac:dyDescent="0.35">
      <c r="A92" s="112"/>
      <c r="B92" s="37">
        <v>5209</v>
      </c>
      <c r="C92" s="38">
        <v>30</v>
      </c>
      <c r="D92" s="51">
        <v>10</v>
      </c>
      <c r="E92" s="56">
        <v>25</v>
      </c>
      <c r="F92" s="41" t="s">
        <v>34</v>
      </c>
      <c r="G92" s="158"/>
      <c r="H92" s="146"/>
    </row>
    <row r="93" spans="1:8" ht="24.6" customHeight="1" thickBot="1" x14ac:dyDescent="0.35">
      <c r="A93" s="45"/>
      <c r="B93" s="46"/>
      <c r="C93" s="47">
        <v>30</v>
      </c>
      <c r="D93" s="48"/>
      <c r="E93" s="48"/>
      <c r="F93" s="53" t="s">
        <v>28</v>
      </c>
      <c r="G93" s="157">
        <f t="shared" ref="G93" si="20">SUM(G75:G92)</f>
        <v>112873700.88</v>
      </c>
      <c r="H93" s="137">
        <f t="shared" ref="H93" si="21">SUM(H75:H92)</f>
        <v>0</v>
      </c>
    </row>
    <row r="94" spans="1:8" ht="33" customHeight="1" x14ac:dyDescent="0.3">
      <c r="A94" s="42"/>
      <c r="B94" s="67"/>
      <c r="C94" s="93">
        <v>30</v>
      </c>
      <c r="D94" s="94">
        <v>20</v>
      </c>
      <c r="E94" s="109"/>
      <c r="F94" s="110" t="s">
        <v>35</v>
      </c>
      <c r="G94" s="167"/>
      <c r="H94" s="145"/>
    </row>
    <row r="95" spans="1:8" ht="33" customHeight="1" x14ac:dyDescent="0.3">
      <c r="A95" s="7"/>
      <c r="B95" s="64"/>
      <c r="C95" s="74">
        <v>30</v>
      </c>
      <c r="D95" s="10">
        <v>20</v>
      </c>
      <c r="E95" s="12">
        <v>10</v>
      </c>
      <c r="F95" s="11" t="s">
        <v>16</v>
      </c>
      <c r="G95" s="155"/>
      <c r="H95" s="136"/>
    </row>
    <row r="96" spans="1:8" ht="33" customHeight="1" x14ac:dyDescent="0.3">
      <c r="A96" s="26"/>
      <c r="B96" s="92">
        <v>404</v>
      </c>
      <c r="C96" s="97">
        <v>30</v>
      </c>
      <c r="D96" s="28">
        <v>20</v>
      </c>
      <c r="E96" s="31">
        <v>11</v>
      </c>
      <c r="F96" s="30" t="s">
        <v>124</v>
      </c>
      <c r="G96" s="155">
        <v>1938431.58</v>
      </c>
      <c r="H96" s="154"/>
    </row>
    <row r="97" spans="1:9" ht="33" customHeight="1" x14ac:dyDescent="0.3">
      <c r="A97" s="7"/>
      <c r="B97" s="64"/>
      <c r="C97" s="74">
        <v>30</v>
      </c>
      <c r="D97" s="10">
        <v>20</v>
      </c>
      <c r="E97" s="12">
        <v>20</v>
      </c>
      <c r="F97" s="11" t="s">
        <v>11</v>
      </c>
      <c r="G97" s="155"/>
      <c r="H97" s="136"/>
    </row>
    <row r="98" spans="1:9" ht="33" customHeight="1" x14ac:dyDescent="0.3">
      <c r="A98" s="7"/>
      <c r="B98" s="64">
        <v>5271</v>
      </c>
      <c r="C98" s="74">
        <v>30</v>
      </c>
      <c r="D98" s="10">
        <v>20</v>
      </c>
      <c r="E98" s="13">
        <v>21</v>
      </c>
      <c r="F98" s="14" t="s">
        <v>125</v>
      </c>
      <c r="G98" s="155"/>
      <c r="H98" s="136"/>
    </row>
    <row r="99" spans="1:9" ht="60" customHeight="1" x14ac:dyDescent="0.3">
      <c r="A99" s="7"/>
      <c r="B99" s="64">
        <v>5272</v>
      </c>
      <c r="C99" s="74">
        <v>30</v>
      </c>
      <c r="D99" s="10">
        <v>20</v>
      </c>
      <c r="E99" s="15">
        <v>22</v>
      </c>
      <c r="F99" s="14" t="s">
        <v>126</v>
      </c>
      <c r="G99" s="155"/>
      <c r="H99" s="136"/>
    </row>
    <row r="100" spans="1:9" ht="39.6" customHeight="1" x14ac:dyDescent="0.3">
      <c r="A100" s="7"/>
      <c r="B100" s="64">
        <v>5273</v>
      </c>
      <c r="C100" s="74">
        <v>30</v>
      </c>
      <c r="D100" s="10">
        <v>20</v>
      </c>
      <c r="E100" s="13">
        <v>23</v>
      </c>
      <c r="F100" s="14" t="s">
        <v>127</v>
      </c>
      <c r="G100" s="155"/>
      <c r="H100" s="136"/>
    </row>
    <row r="101" spans="1:9" ht="36.6" customHeight="1" x14ac:dyDescent="0.3">
      <c r="A101" s="7"/>
      <c r="B101" s="64"/>
      <c r="C101" s="74">
        <v>30</v>
      </c>
      <c r="D101" s="10">
        <v>20</v>
      </c>
      <c r="E101" s="12">
        <v>30</v>
      </c>
      <c r="F101" s="11" t="s">
        <v>8</v>
      </c>
      <c r="G101" s="155"/>
      <c r="H101" s="136"/>
    </row>
    <row r="102" spans="1:9" ht="33" customHeight="1" x14ac:dyDescent="0.3">
      <c r="A102" s="7"/>
      <c r="B102" s="64">
        <v>5178</v>
      </c>
      <c r="C102" s="74">
        <v>30</v>
      </c>
      <c r="D102" s="10">
        <v>20</v>
      </c>
      <c r="E102" s="13">
        <v>31</v>
      </c>
      <c r="F102" s="14" t="s">
        <v>128</v>
      </c>
      <c r="G102" s="155">
        <v>577400</v>
      </c>
      <c r="H102" s="136"/>
    </row>
    <row r="103" spans="1:9" ht="56.4" customHeight="1" x14ac:dyDescent="0.3">
      <c r="A103" s="7"/>
      <c r="B103" s="64">
        <v>471</v>
      </c>
      <c r="C103" s="74">
        <v>30</v>
      </c>
      <c r="D103" s="10">
        <v>20</v>
      </c>
      <c r="E103" s="15">
        <v>32</v>
      </c>
      <c r="F103" s="14" t="s">
        <v>129</v>
      </c>
      <c r="G103" s="155">
        <v>24128</v>
      </c>
      <c r="H103" s="136"/>
      <c r="I103" s="63"/>
    </row>
    <row r="104" spans="1:9" ht="33" customHeight="1" x14ac:dyDescent="0.3">
      <c r="A104" s="7"/>
      <c r="B104" s="64"/>
      <c r="C104" s="74">
        <v>30</v>
      </c>
      <c r="D104" s="10">
        <v>20</v>
      </c>
      <c r="E104" s="32">
        <v>33</v>
      </c>
      <c r="F104" s="33" t="s">
        <v>130</v>
      </c>
      <c r="G104" s="155"/>
      <c r="H104" s="136"/>
    </row>
    <row r="105" spans="1:9" ht="33" customHeight="1" x14ac:dyDescent="0.3">
      <c r="A105" s="7"/>
      <c r="B105" s="64"/>
      <c r="C105" s="74">
        <v>30</v>
      </c>
      <c r="D105" s="10">
        <v>20</v>
      </c>
      <c r="E105" s="32">
        <v>34</v>
      </c>
      <c r="F105" s="33" t="s">
        <v>131</v>
      </c>
      <c r="G105" s="155"/>
      <c r="H105" s="136"/>
    </row>
    <row r="106" spans="1:9" ht="33" customHeight="1" thickBot="1" x14ac:dyDescent="0.35">
      <c r="A106" s="37"/>
      <c r="B106" s="65">
        <v>5179</v>
      </c>
      <c r="C106" s="75">
        <v>30</v>
      </c>
      <c r="D106" s="51">
        <v>20</v>
      </c>
      <c r="E106" s="32">
        <v>33</v>
      </c>
      <c r="F106" s="41" t="s">
        <v>132</v>
      </c>
      <c r="G106" s="158">
        <v>34185</v>
      </c>
      <c r="H106" s="146"/>
    </row>
    <row r="107" spans="1:9" ht="25.2" customHeight="1" thickBot="1" x14ac:dyDescent="0.35">
      <c r="A107" s="58"/>
      <c r="B107" s="69"/>
      <c r="C107" s="58"/>
      <c r="D107" s="48"/>
      <c r="E107" s="48"/>
      <c r="F107" s="53" t="s">
        <v>9</v>
      </c>
      <c r="G107" s="168">
        <f t="shared" ref="G107" si="22">SUM(G94:G106)</f>
        <v>2574144.58</v>
      </c>
      <c r="H107" s="147">
        <f t="shared" ref="H107" si="23">SUM(H94:H106)</f>
        <v>0</v>
      </c>
    </row>
    <row r="108" spans="1:9" ht="23.4" customHeight="1" thickBot="1" x14ac:dyDescent="0.35">
      <c r="A108" s="58"/>
      <c r="B108" s="69"/>
      <c r="C108" s="58"/>
      <c r="D108" s="48"/>
      <c r="E108" s="48"/>
      <c r="F108" s="47" t="s">
        <v>36</v>
      </c>
      <c r="G108" s="169">
        <f t="shared" ref="G108" si="24">G107+G93</f>
        <v>115447845.45999999</v>
      </c>
      <c r="H108" s="148">
        <f t="shared" ref="H108" si="25">H107+H93</f>
        <v>0</v>
      </c>
    </row>
    <row r="109" spans="1:9" ht="42.6" customHeight="1" x14ac:dyDescent="0.3">
      <c r="A109" s="42"/>
      <c r="B109" s="67"/>
      <c r="C109" s="77">
        <v>40</v>
      </c>
      <c r="D109" s="20"/>
      <c r="E109" s="20"/>
      <c r="F109" s="21" t="s">
        <v>37</v>
      </c>
      <c r="G109" s="156"/>
      <c r="H109" s="135"/>
    </row>
    <row r="110" spans="1:9" ht="33" customHeight="1" x14ac:dyDescent="0.3">
      <c r="A110" s="7"/>
      <c r="B110" s="64"/>
      <c r="C110" s="74">
        <v>40</v>
      </c>
      <c r="D110" s="10">
        <v>10</v>
      </c>
      <c r="E110" s="9"/>
      <c r="F110" s="11" t="s">
        <v>38</v>
      </c>
      <c r="G110" s="155"/>
      <c r="H110" s="136"/>
    </row>
    <row r="111" spans="1:9" ht="33" customHeight="1" thickBot="1" x14ac:dyDescent="0.35">
      <c r="A111" s="37"/>
      <c r="B111" s="65"/>
      <c r="C111" s="75">
        <v>40</v>
      </c>
      <c r="D111" s="51">
        <v>10</v>
      </c>
      <c r="E111" s="57">
        <v>10</v>
      </c>
      <c r="F111" s="116" t="s">
        <v>16</v>
      </c>
      <c r="G111" s="158"/>
      <c r="H111" s="146"/>
    </row>
    <row r="112" spans="1:9" ht="33" customHeight="1" x14ac:dyDescent="0.3">
      <c r="A112" s="106"/>
      <c r="B112" s="107">
        <v>4316</v>
      </c>
      <c r="C112" s="108">
        <v>40</v>
      </c>
      <c r="D112" s="94">
        <v>10</v>
      </c>
      <c r="E112" s="95">
        <v>11</v>
      </c>
      <c r="F112" s="96" t="s">
        <v>133</v>
      </c>
      <c r="G112" s="167">
        <v>1827197.72</v>
      </c>
      <c r="H112" s="145"/>
    </row>
    <row r="113" spans="1:8" ht="46.95" customHeight="1" x14ac:dyDescent="0.3">
      <c r="A113" s="111"/>
      <c r="B113" s="7">
        <v>4315</v>
      </c>
      <c r="C113" s="8">
        <v>40</v>
      </c>
      <c r="D113" s="10">
        <v>10</v>
      </c>
      <c r="E113" s="13">
        <v>12</v>
      </c>
      <c r="F113" s="14" t="s">
        <v>134</v>
      </c>
      <c r="G113" s="155"/>
      <c r="H113" s="136"/>
    </row>
    <row r="114" spans="1:8" ht="64.2" customHeight="1" x14ac:dyDescent="0.3">
      <c r="A114" s="111"/>
      <c r="B114" s="7">
        <v>4314</v>
      </c>
      <c r="C114" s="8">
        <v>40</v>
      </c>
      <c r="D114" s="10">
        <v>10</v>
      </c>
      <c r="E114" s="13">
        <v>13</v>
      </c>
      <c r="F114" s="14" t="s">
        <v>135</v>
      </c>
      <c r="G114" s="155"/>
      <c r="H114" s="136"/>
    </row>
    <row r="115" spans="1:8" ht="24" x14ac:dyDescent="0.3">
      <c r="A115" s="111"/>
      <c r="B115" s="7">
        <v>4317</v>
      </c>
      <c r="C115" s="8">
        <v>40</v>
      </c>
      <c r="D115" s="10">
        <v>10</v>
      </c>
      <c r="E115" s="13">
        <v>14</v>
      </c>
      <c r="F115" s="14" t="s">
        <v>136</v>
      </c>
      <c r="G115" s="155"/>
      <c r="H115" s="136"/>
    </row>
    <row r="116" spans="1:8" ht="24" x14ac:dyDescent="0.3">
      <c r="A116" s="111"/>
      <c r="B116" s="7">
        <v>4321</v>
      </c>
      <c r="C116" s="8">
        <v>40</v>
      </c>
      <c r="D116" s="10">
        <v>10</v>
      </c>
      <c r="E116" s="15">
        <v>15</v>
      </c>
      <c r="F116" s="14" t="s">
        <v>137</v>
      </c>
      <c r="G116" s="155"/>
      <c r="H116" s="136"/>
    </row>
    <row r="117" spans="1:8" ht="24" x14ac:dyDescent="0.3">
      <c r="A117" s="111"/>
      <c r="B117" s="7">
        <v>407</v>
      </c>
      <c r="C117" s="8">
        <v>40</v>
      </c>
      <c r="D117" s="10">
        <v>10</v>
      </c>
      <c r="E117" s="15">
        <v>16</v>
      </c>
      <c r="F117" s="14" t="s">
        <v>138</v>
      </c>
      <c r="G117" s="155">
        <v>169463.07</v>
      </c>
      <c r="H117" s="136"/>
    </row>
    <row r="118" spans="1:8" ht="24" x14ac:dyDescent="0.3">
      <c r="A118" s="111"/>
      <c r="B118" s="7">
        <v>409</v>
      </c>
      <c r="C118" s="8">
        <v>40</v>
      </c>
      <c r="D118" s="10">
        <v>10</v>
      </c>
      <c r="E118" s="15">
        <v>17</v>
      </c>
      <c r="F118" s="14" t="s">
        <v>139</v>
      </c>
      <c r="G118" s="155"/>
      <c r="H118" s="136"/>
    </row>
    <row r="119" spans="1:8" ht="24" x14ac:dyDescent="0.3">
      <c r="A119" s="111"/>
      <c r="B119" s="7">
        <v>4322</v>
      </c>
      <c r="C119" s="8">
        <v>40</v>
      </c>
      <c r="D119" s="10">
        <v>10</v>
      </c>
      <c r="E119" s="15">
        <v>18</v>
      </c>
      <c r="F119" s="14" t="s">
        <v>140</v>
      </c>
      <c r="G119" s="155">
        <v>257027.20000000001</v>
      </c>
      <c r="H119" s="136"/>
    </row>
    <row r="120" spans="1:8" ht="24" x14ac:dyDescent="0.3">
      <c r="A120" s="111"/>
      <c r="B120" s="7">
        <v>4324</v>
      </c>
      <c r="C120" s="8">
        <v>40</v>
      </c>
      <c r="D120" s="10">
        <v>10</v>
      </c>
      <c r="E120" s="15">
        <v>19</v>
      </c>
      <c r="F120" s="14" t="s">
        <v>141</v>
      </c>
      <c r="G120" s="155"/>
      <c r="H120" s="136"/>
    </row>
    <row r="121" spans="1:8" ht="24" x14ac:dyDescent="0.3">
      <c r="A121" s="111"/>
      <c r="B121" s="7">
        <v>4326</v>
      </c>
      <c r="C121" s="8">
        <v>40</v>
      </c>
      <c r="D121" s="10">
        <v>10</v>
      </c>
      <c r="E121" s="13">
        <v>23</v>
      </c>
      <c r="F121" s="14" t="s">
        <v>142</v>
      </c>
      <c r="G121" s="155"/>
      <c r="H121" s="136"/>
    </row>
    <row r="122" spans="1:8" ht="24" x14ac:dyDescent="0.3">
      <c r="A122" s="111"/>
      <c r="B122" s="7">
        <v>4316</v>
      </c>
      <c r="C122" s="8">
        <v>40</v>
      </c>
      <c r="D122" s="10">
        <v>10</v>
      </c>
      <c r="E122" s="15">
        <v>24</v>
      </c>
      <c r="F122" s="14" t="s">
        <v>143</v>
      </c>
      <c r="G122" s="155"/>
      <c r="H122" s="136"/>
    </row>
    <row r="123" spans="1:8" ht="24" x14ac:dyDescent="0.3">
      <c r="A123" s="111"/>
      <c r="B123" s="7"/>
      <c r="C123" s="8">
        <v>40</v>
      </c>
      <c r="D123" s="10">
        <v>10</v>
      </c>
      <c r="E123" s="15">
        <v>25</v>
      </c>
      <c r="F123" s="14" t="s">
        <v>144</v>
      </c>
      <c r="G123" s="155">
        <v>44970308.43</v>
      </c>
      <c r="H123" s="136"/>
    </row>
    <row r="124" spans="1:8" ht="26.4" x14ac:dyDescent="0.3">
      <c r="A124" s="111"/>
      <c r="B124" s="7"/>
      <c r="C124" s="8">
        <v>40</v>
      </c>
      <c r="D124" s="10">
        <v>10</v>
      </c>
      <c r="E124" s="12">
        <v>20</v>
      </c>
      <c r="F124" s="11" t="s">
        <v>11</v>
      </c>
      <c r="G124" s="155"/>
      <c r="H124" s="136"/>
    </row>
    <row r="125" spans="1:8" ht="24" x14ac:dyDescent="0.3">
      <c r="A125" s="111"/>
      <c r="B125" s="7">
        <v>5231</v>
      </c>
      <c r="C125" s="8">
        <v>40</v>
      </c>
      <c r="D125" s="10">
        <v>10</v>
      </c>
      <c r="E125" s="13">
        <v>21</v>
      </c>
      <c r="F125" s="14" t="s">
        <v>145</v>
      </c>
      <c r="G125" s="155"/>
      <c r="H125" s="136"/>
    </row>
    <row r="126" spans="1:8" ht="24" x14ac:dyDescent="0.3">
      <c r="A126" s="111"/>
      <c r="B126" s="7">
        <v>5232</v>
      </c>
      <c r="C126" s="8">
        <v>40</v>
      </c>
      <c r="D126" s="10">
        <v>10</v>
      </c>
      <c r="E126" s="13">
        <v>22</v>
      </c>
      <c r="F126" s="14" t="s">
        <v>146</v>
      </c>
      <c r="G126" s="155">
        <v>32000</v>
      </c>
      <c r="H126" s="136"/>
    </row>
    <row r="127" spans="1:8" ht="24" x14ac:dyDescent="0.3">
      <c r="A127" s="111"/>
      <c r="B127" s="7">
        <v>5233</v>
      </c>
      <c r="C127" s="8">
        <v>40</v>
      </c>
      <c r="D127" s="10">
        <v>10</v>
      </c>
      <c r="E127" s="15">
        <v>23</v>
      </c>
      <c r="F127" s="14" t="s">
        <v>147</v>
      </c>
      <c r="G127" s="155"/>
      <c r="H127" s="136"/>
    </row>
    <row r="128" spans="1:8" ht="24" x14ac:dyDescent="0.3">
      <c r="A128" s="111"/>
      <c r="B128" s="7">
        <v>5234</v>
      </c>
      <c r="C128" s="8">
        <v>40</v>
      </c>
      <c r="D128" s="10">
        <v>10</v>
      </c>
      <c r="E128" s="13">
        <v>24</v>
      </c>
      <c r="F128" s="14" t="s">
        <v>148</v>
      </c>
      <c r="G128" s="155">
        <v>47580</v>
      </c>
      <c r="H128" s="136"/>
    </row>
    <row r="129" spans="1:8" ht="24" x14ac:dyDescent="0.3">
      <c r="A129" s="111"/>
      <c r="B129" s="7">
        <v>5209</v>
      </c>
      <c r="C129" s="8">
        <v>40</v>
      </c>
      <c r="D129" s="10">
        <v>10</v>
      </c>
      <c r="E129" s="15">
        <v>25</v>
      </c>
      <c r="F129" s="14" t="s">
        <v>149</v>
      </c>
      <c r="G129" s="155"/>
      <c r="H129" s="136"/>
    </row>
    <row r="130" spans="1:8" ht="24" x14ac:dyDescent="0.3">
      <c r="A130" s="111"/>
      <c r="B130" s="7">
        <v>5209</v>
      </c>
      <c r="C130" s="8">
        <v>40</v>
      </c>
      <c r="D130" s="10">
        <v>10</v>
      </c>
      <c r="E130" s="13">
        <v>26</v>
      </c>
      <c r="F130" s="14" t="s">
        <v>39</v>
      </c>
      <c r="G130" s="155">
        <v>221056.55</v>
      </c>
      <c r="H130" s="136"/>
    </row>
    <row r="131" spans="1:8" ht="24" x14ac:dyDescent="0.3">
      <c r="A131" s="111"/>
      <c r="B131" s="7">
        <v>5209</v>
      </c>
      <c r="C131" s="8">
        <v>40</v>
      </c>
      <c r="D131" s="10">
        <v>10</v>
      </c>
      <c r="E131" s="13">
        <v>27</v>
      </c>
      <c r="F131" s="14" t="s">
        <v>150</v>
      </c>
      <c r="G131" s="155">
        <v>2353750</v>
      </c>
      <c r="H131" s="136"/>
    </row>
    <row r="132" spans="1:8" ht="24" x14ac:dyDescent="0.3">
      <c r="A132" s="111"/>
      <c r="B132" s="7">
        <v>5235</v>
      </c>
      <c r="C132" s="8">
        <v>40</v>
      </c>
      <c r="D132" s="10">
        <v>10</v>
      </c>
      <c r="E132" s="15">
        <v>28</v>
      </c>
      <c r="F132" s="14" t="s">
        <v>151</v>
      </c>
      <c r="G132" s="155"/>
      <c r="H132" s="136"/>
    </row>
    <row r="133" spans="1:8" ht="24" x14ac:dyDescent="0.3">
      <c r="A133" s="111"/>
      <c r="B133" s="7">
        <v>5204</v>
      </c>
      <c r="C133" s="8">
        <v>40</v>
      </c>
      <c r="D133" s="10">
        <v>10</v>
      </c>
      <c r="E133" s="15">
        <v>29</v>
      </c>
      <c r="F133" s="14" t="s">
        <v>40</v>
      </c>
      <c r="G133" s="155"/>
      <c r="H133" s="136"/>
    </row>
    <row r="134" spans="1:8" ht="24.6" thickBot="1" x14ac:dyDescent="0.35">
      <c r="A134" s="117"/>
      <c r="B134" s="118">
        <v>5209</v>
      </c>
      <c r="C134" s="119">
        <v>40</v>
      </c>
      <c r="D134" s="115">
        <v>10</v>
      </c>
      <c r="E134" s="120">
        <v>30</v>
      </c>
      <c r="F134" s="121" t="s">
        <v>152</v>
      </c>
      <c r="G134" s="159">
        <v>98235.520000000004</v>
      </c>
      <c r="H134" s="138"/>
    </row>
    <row r="135" spans="1:8" ht="24" x14ac:dyDescent="0.3">
      <c r="A135" s="106"/>
      <c r="B135" s="107">
        <v>5237</v>
      </c>
      <c r="C135" s="108">
        <v>40</v>
      </c>
      <c r="D135" s="94">
        <v>10</v>
      </c>
      <c r="E135" s="95">
        <v>31</v>
      </c>
      <c r="F135" s="96" t="s">
        <v>41</v>
      </c>
      <c r="G135" s="167"/>
      <c r="H135" s="145"/>
    </row>
    <row r="136" spans="1:8" ht="24" x14ac:dyDescent="0.3">
      <c r="A136" s="111"/>
      <c r="B136" s="7">
        <v>5238</v>
      </c>
      <c r="C136" s="8">
        <v>40</v>
      </c>
      <c r="D136" s="10">
        <v>10</v>
      </c>
      <c r="E136" s="15">
        <v>32</v>
      </c>
      <c r="F136" s="14" t="s">
        <v>153</v>
      </c>
      <c r="G136" s="155"/>
      <c r="H136" s="136"/>
    </row>
    <row r="137" spans="1:8" ht="24" x14ac:dyDescent="0.3">
      <c r="A137" s="111"/>
      <c r="B137" s="7">
        <v>5238</v>
      </c>
      <c r="C137" s="8">
        <v>40</v>
      </c>
      <c r="D137" s="10">
        <v>10</v>
      </c>
      <c r="E137" s="15">
        <v>33</v>
      </c>
      <c r="F137" s="14" t="s">
        <v>154</v>
      </c>
      <c r="G137" s="155"/>
      <c r="H137" s="136"/>
    </row>
    <row r="138" spans="1:8" ht="24" x14ac:dyDescent="0.3">
      <c r="A138" s="111"/>
      <c r="B138" s="7">
        <v>5238</v>
      </c>
      <c r="C138" s="8">
        <v>40</v>
      </c>
      <c r="D138" s="10">
        <v>10</v>
      </c>
      <c r="E138" s="15">
        <v>34</v>
      </c>
      <c r="F138" s="14" t="s">
        <v>155</v>
      </c>
      <c r="G138" s="155"/>
      <c r="H138" s="136"/>
    </row>
    <row r="139" spans="1:8" ht="24" x14ac:dyDescent="0.3">
      <c r="A139" s="111"/>
      <c r="B139" s="7">
        <v>5238</v>
      </c>
      <c r="C139" s="8">
        <v>40</v>
      </c>
      <c r="D139" s="10">
        <v>10</v>
      </c>
      <c r="E139" s="15">
        <v>35</v>
      </c>
      <c r="F139" s="14" t="s">
        <v>156</v>
      </c>
      <c r="G139" s="155"/>
      <c r="H139" s="136"/>
    </row>
    <row r="140" spans="1:8" ht="24" x14ac:dyDescent="0.3">
      <c r="A140" s="111"/>
      <c r="B140" s="7">
        <v>5238</v>
      </c>
      <c r="C140" s="8">
        <v>40</v>
      </c>
      <c r="D140" s="10">
        <v>10</v>
      </c>
      <c r="E140" s="13">
        <v>36</v>
      </c>
      <c r="F140" s="14" t="s">
        <v>157</v>
      </c>
      <c r="G140" s="155"/>
      <c r="H140" s="136"/>
    </row>
    <row r="141" spans="1:8" ht="48" x14ac:dyDescent="0.3">
      <c r="A141" s="111"/>
      <c r="B141" s="7">
        <v>5213</v>
      </c>
      <c r="C141" s="8">
        <v>40</v>
      </c>
      <c r="D141" s="10">
        <v>10</v>
      </c>
      <c r="E141" s="15">
        <v>37</v>
      </c>
      <c r="F141" s="14" t="s">
        <v>158</v>
      </c>
      <c r="G141" s="155">
        <v>5336130.07</v>
      </c>
      <c r="H141" s="136"/>
    </row>
    <row r="142" spans="1:8" ht="60" x14ac:dyDescent="0.3">
      <c r="A142" s="111"/>
      <c r="B142" s="7">
        <v>5214</v>
      </c>
      <c r="C142" s="8">
        <v>40</v>
      </c>
      <c r="D142" s="10">
        <v>10</v>
      </c>
      <c r="E142" s="13">
        <v>38</v>
      </c>
      <c r="F142" s="14" t="s">
        <v>159</v>
      </c>
      <c r="G142" s="155">
        <v>4165790.37</v>
      </c>
      <c r="H142" s="136"/>
    </row>
    <row r="143" spans="1:8" ht="24" x14ac:dyDescent="0.3">
      <c r="A143" s="111"/>
      <c r="B143" s="7">
        <v>5205</v>
      </c>
      <c r="C143" s="8">
        <v>40</v>
      </c>
      <c r="D143" s="10">
        <v>10</v>
      </c>
      <c r="E143" s="13">
        <v>39</v>
      </c>
      <c r="F143" s="14" t="s">
        <v>160</v>
      </c>
      <c r="G143" s="155"/>
      <c r="H143" s="136"/>
    </row>
    <row r="144" spans="1:8" ht="26.4" x14ac:dyDescent="0.3">
      <c r="A144" s="111"/>
      <c r="B144" s="7"/>
      <c r="C144" s="8">
        <v>40</v>
      </c>
      <c r="D144" s="10">
        <v>10</v>
      </c>
      <c r="E144" s="12">
        <v>30</v>
      </c>
      <c r="F144" s="11" t="s">
        <v>8</v>
      </c>
      <c r="G144" s="155"/>
      <c r="H144" s="136"/>
    </row>
    <row r="145" spans="1:8" ht="24" x14ac:dyDescent="0.3">
      <c r="A145" s="111"/>
      <c r="B145" s="7">
        <v>5109</v>
      </c>
      <c r="C145" s="8">
        <v>40</v>
      </c>
      <c r="D145" s="10">
        <v>10</v>
      </c>
      <c r="E145" s="13">
        <v>31</v>
      </c>
      <c r="F145" s="14" t="s">
        <v>161</v>
      </c>
      <c r="G145" s="155"/>
      <c r="H145" s="136"/>
    </row>
    <row r="146" spans="1:8" ht="24" x14ac:dyDescent="0.3">
      <c r="A146" s="111"/>
      <c r="B146" s="7">
        <v>5109</v>
      </c>
      <c r="C146" s="8">
        <v>40</v>
      </c>
      <c r="D146" s="10">
        <v>10</v>
      </c>
      <c r="E146" s="15">
        <v>32</v>
      </c>
      <c r="F146" s="14" t="s">
        <v>162</v>
      </c>
      <c r="G146" s="155"/>
      <c r="H146" s="136"/>
    </row>
    <row r="147" spans="1:8" ht="24" x14ac:dyDescent="0.3">
      <c r="A147" s="111"/>
      <c r="B147" s="7">
        <v>5109</v>
      </c>
      <c r="C147" s="8">
        <v>40</v>
      </c>
      <c r="D147" s="10">
        <v>10</v>
      </c>
      <c r="E147" s="15">
        <v>33</v>
      </c>
      <c r="F147" s="14" t="s">
        <v>163</v>
      </c>
      <c r="G147" s="155"/>
      <c r="H147" s="136"/>
    </row>
    <row r="148" spans="1:8" ht="36" x14ac:dyDescent="0.3">
      <c r="A148" s="111"/>
      <c r="B148" s="7">
        <v>5109</v>
      </c>
      <c r="C148" s="8">
        <v>40</v>
      </c>
      <c r="D148" s="10">
        <v>10</v>
      </c>
      <c r="E148" s="15">
        <v>34</v>
      </c>
      <c r="F148" s="14" t="s">
        <v>164</v>
      </c>
      <c r="G148" s="155"/>
      <c r="H148" s="136"/>
    </row>
    <row r="149" spans="1:8" ht="24" x14ac:dyDescent="0.3">
      <c r="A149" s="111"/>
      <c r="B149" s="7">
        <v>5109</v>
      </c>
      <c r="C149" s="8">
        <v>40</v>
      </c>
      <c r="D149" s="10">
        <v>10</v>
      </c>
      <c r="E149" s="13">
        <v>35</v>
      </c>
      <c r="F149" s="14" t="s">
        <v>165</v>
      </c>
      <c r="G149" s="155">
        <v>30992.5</v>
      </c>
      <c r="H149" s="136"/>
    </row>
    <row r="150" spans="1:8" ht="23.4" customHeight="1" x14ac:dyDescent="0.3">
      <c r="A150" s="111"/>
      <c r="B150" s="7">
        <v>5109</v>
      </c>
      <c r="C150" s="8">
        <v>40</v>
      </c>
      <c r="D150" s="10">
        <v>10</v>
      </c>
      <c r="E150" s="15">
        <v>36</v>
      </c>
      <c r="F150" s="14" t="s">
        <v>166</v>
      </c>
      <c r="G150" s="155">
        <v>96385.2</v>
      </c>
      <c r="H150" s="136"/>
    </row>
    <row r="151" spans="1:8" ht="24" x14ac:dyDescent="0.3">
      <c r="A151" s="111"/>
      <c r="B151" s="7">
        <v>5109</v>
      </c>
      <c r="C151" s="8">
        <v>40</v>
      </c>
      <c r="D151" s="10">
        <v>10</v>
      </c>
      <c r="E151" s="15">
        <v>37</v>
      </c>
      <c r="F151" s="14" t="s">
        <v>167</v>
      </c>
      <c r="G151" s="155">
        <v>13748.5</v>
      </c>
      <c r="H151" s="136"/>
    </row>
    <row r="152" spans="1:8" ht="24" x14ac:dyDescent="0.3">
      <c r="A152" s="111"/>
      <c r="B152" s="7">
        <v>5131</v>
      </c>
      <c r="C152" s="8">
        <v>40</v>
      </c>
      <c r="D152" s="10">
        <v>10</v>
      </c>
      <c r="E152" s="15">
        <v>38</v>
      </c>
      <c r="F152" s="14" t="s">
        <v>168</v>
      </c>
      <c r="G152" s="155"/>
      <c r="H152" s="136"/>
    </row>
    <row r="153" spans="1:8" ht="36" x14ac:dyDescent="0.3">
      <c r="A153" s="111"/>
      <c r="B153" s="7">
        <v>5132</v>
      </c>
      <c r="C153" s="8">
        <v>40</v>
      </c>
      <c r="D153" s="10">
        <v>10</v>
      </c>
      <c r="E153" s="15">
        <v>39</v>
      </c>
      <c r="F153" s="14" t="s">
        <v>169</v>
      </c>
      <c r="G153" s="155">
        <v>21708832.600000001</v>
      </c>
      <c r="H153" s="136"/>
    </row>
    <row r="154" spans="1:8" ht="24" x14ac:dyDescent="0.3">
      <c r="A154" s="111"/>
      <c r="B154" s="7">
        <v>5133</v>
      </c>
      <c r="C154" s="8">
        <v>40</v>
      </c>
      <c r="D154" s="10">
        <v>10</v>
      </c>
      <c r="E154" s="13">
        <v>40</v>
      </c>
      <c r="F154" s="14" t="s">
        <v>170</v>
      </c>
      <c r="G154" s="155"/>
      <c r="H154" s="136"/>
    </row>
    <row r="155" spans="1:8" ht="24.6" thickBot="1" x14ac:dyDescent="0.35">
      <c r="A155" s="117"/>
      <c r="B155" s="118">
        <v>5134</v>
      </c>
      <c r="C155" s="119">
        <v>40</v>
      </c>
      <c r="D155" s="115">
        <v>10</v>
      </c>
      <c r="E155" s="122">
        <v>41</v>
      </c>
      <c r="F155" s="121" t="s">
        <v>171</v>
      </c>
      <c r="G155" s="159">
        <v>13748.5</v>
      </c>
      <c r="H155" s="138"/>
    </row>
    <row r="156" spans="1:8" ht="24" x14ac:dyDescent="0.3">
      <c r="A156" s="42"/>
      <c r="B156" s="67">
        <v>5136</v>
      </c>
      <c r="C156" s="93">
        <v>40</v>
      </c>
      <c r="D156" s="94">
        <v>10</v>
      </c>
      <c r="E156" s="123">
        <v>42</v>
      </c>
      <c r="F156" s="96" t="s">
        <v>172</v>
      </c>
      <c r="G156" s="167"/>
      <c r="H156" s="145"/>
    </row>
    <row r="157" spans="1:8" ht="24" x14ac:dyDescent="0.3">
      <c r="A157" s="7"/>
      <c r="B157" s="64">
        <v>5136</v>
      </c>
      <c r="C157" s="74">
        <v>40</v>
      </c>
      <c r="D157" s="10">
        <v>10</v>
      </c>
      <c r="E157" s="13">
        <v>43</v>
      </c>
      <c r="F157" s="14" t="s">
        <v>173</v>
      </c>
      <c r="G157" s="155"/>
      <c r="H157" s="136"/>
    </row>
    <row r="158" spans="1:8" ht="36" x14ac:dyDescent="0.3">
      <c r="A158" s="7"/>
      <c r="B158" s="64">
        <v>5136</v>
      </c>
      <c r="C158" s="74">
        <v>40</v>
      </c>
      <c r="D158" s="10">
        <v>10</v>
      </c>
      <c r="E158" s="15">
        <v>44</v>
      </c>
      <c r="F158" s="14" t="s">
        <v>174</v>
      </c>
      <c r="G158" s="155"/>
      <c r="H158" s="136"/>
    </row>
    <row r="159" spans="1:8" ht="24.6" thickBot="1" x14ac:dyDescent="0.35">
      <c r="A159" s="37"/>
      <c r="B159" s="65">
        <v>5106</v>
      </c>
      <c r="C159" s="75">
        <v>40</v>
      </c>
      <c r="D159" s="51">
        <v>10</v>
      </c>
      <c r="E159" s="54">
        <v>45</v>
      </c>
      <c r="F159" s="41" t="s">
        <v>175</v>
      </c>
      <c r="G159" s="158"/>
      <c r="H159" s="146"/>
    </row>
    <row r="160" spans="1:8" ht="18" customHeight="1" thickBot="1" x14ac:dyDescent="0.35">
      <c r="A160" s="45"/>
      <c r="B160" s="66"/>
      <c r="C160" s="76">
        <v>40</v>
      </c>
      <c r="D160" s="48"/>
      <c r="E160" s="49"/>
      <c r="F160" s="53" t="s">
        <v>28</v>
      </c>
      <c r="G160" s="157">
        <f t="shared" ref="G160" si="26">SUM(G109:G159)</f>
        <v>81342246.230000004</v>
      </c>
      <c r="H160" s="137">
        <f t="shared" ref="H160" si="27">SUM(H109:H159)</f>
        <v>0</v>
      </c>
    </row>
    <row r="161" spans="1:8" ht="27.6" customHeight="1" x14ac:dyDescent="0.3">
      <c r="A161" s="42"/>
      <c r="B161" s="67"/>
      <c r="C161" s="77">
        <v>40</v>
      </c>
      <c r="D161" s="44">
        <v>20</v>
      </c>
      <c r="E161" s="20"/>
      <c r="F161" s="21" t="s">
        <v>42</v>
      </c>
      <c r="G161" s="156"/>
      <c r="H161" s="135"/>
    </row>
    <row r="162" spans="1:8" ht="25.95" customHeight="1" x14ac:dyDescent="0.3">
      <c r="A162" s="7"/>
      <c r="B162" s="64"/>
      <c r="C162" s="74">
        <v>40</v>
      </c>
      <c r="D162" s="10">
        <v>20</v>
      </c>
      <c r="E162" s="34">
        <v>10</v>
      </c>
      <c r="F162" s="11" t="s">
        <v>16</v>
      </c>
      <c r="G162" s="155"/>
      <c r="H162" s="136"/>
    </row>
    <row r="163" spans="1:8" ht="36" x14ac:dyDescent="0.3">
      <c r="A163" s="7"/>
      <c r="B163" s="64">
        <v>442</v>
      </c>
      <c r="C163" s="74">
        <v>40</v>
      </c>
      <c r="D163" s="10">
        <v>20</v>
      </c>
      <c r="E163" s="13">
        <v>11</v>
      </c>
      <c r="F163" s="14" t="s">
        <v>176</v>
      </c>
      <c r="G163" s="155"/>
      <c r="H163" s="136"/>
    </row>
    <row r="164" spans="1:8" ht="48" x14ac:dyDescent="0.3">
      <c r="A164" s="7"/>
      <c r="B164" s="64">
        <v>441</v>
      </c>
      <c r="C164" s="74">
        <v>40</v>
      </c>
      <c r="D164" s="10">
        <v>20</v>
      </c>
      <c r="E164" s="13">
        <v>12</v>
      </c>
      <c r="F164" s="14" t="s">
        <v>177</v>
      </c>
      <c r="G164" s="155"/>
      <c r="H164" s="136"/>
    </row>
    <row r="165" spans="1:8" ht="36" x14ac:dyDescent="0.3">
      <c r="A165" s="7"/>
      <c r="B165" s="64">
        <v>445</v>
      </c>
      <c r="C165" s="74">
        <v>40</v>
      </c>
      <c r="D165" s="10">
        <v>20</v>
      </c>
      <c r="E165" s="13">
        <v>15</v>
      </c>
      <c r="F165" s="14" t="s">
        <v>178</v>
      </c>
      <c r="G165" s="155"/>
      <c r="H165" s="136"/>
    </row>
    <row r="166" spans="1:8" ht="24" x14ac:dyDescent="0.3">
      <c r="A166" s="7"/>
      <c r="B166" s="64"/>
      <c r="C166" s="74">
        <v>40</v>
      </c>
      <c r="D166" s="10">
        <v>20</v>
      </c>
      <c r="E166" s="13">
        <v>16</v>
      </c>
      <c r="F166" s="14" t="s">
        <v>179</v>
      </c>
      <c r="G166" s="155">
        <v>400244.3</v>
      </c>
      <c r="H166" s="136"/>
    </row>
    <row r="167" spans="1:8" ht="26.4" x14ac:dyDescent="0.3">
      <c r="A167" s="7"/>
      <c r="B167" s="64"/>
      <c r="C167" s="74">
        <v>40</v>
      </c>
      <c r="D167" s="10">
        <v>20</v>
      </c>
      <c r="E167" s="35">
        <v>20</v>
      </c>
      <c r="F167" s="11" t="s">
        <v>11</v>
      </c>
      <c r="G167" s="155"/>
      <c r="H167" s="136"/>
    </row>
    <row r="168" spans="1:8" ht="24" x14ac:dyDescent="0.3">
      <c r="A168" s="7"/>
      <c r="B168" s="64">
        <v>5241</v>
      </c>
      <c r="C168" s="74">
        <v>40</v>
      </c>
      <c r="D168" s="10">
        <v>20</v>
      </c>
      <c r="E168" s="13">
        <v>21</v>
      </c>
      <c r="F168" s="14" t="s">
        <v>180</v>
      </c>
      <c r="G168" s="155"/>
      <c r="H168" s="136"/>
    </row>
    <row r="169" spans="1:8" ht="24" x14ac:dyDescent="0.3">
      <c r="A169" s="7"/>
      <c r="B169" s="64">
        <v>5242</v>
      </c>
      <c r="C169" s="74">
        <v>40</v>
      </c>
      <c r="D169" s="10">
        <v>20</v>
      </c>
      <c r="E169" s="15">
        <v>22</v>
      </c>
      <c r="F169" s="14" t="s">
        <v>181</v>
      </c>
      <c r="G169" s="155"/>
      <c r="H169" s="136"/>
    </row>
    <row r="170" spans="1:8" ht="27" customHeight="1" x14ac:dyDescent="0.3">
      <c r="A170" s="7"/>
      <c r="B170" s="64">
        <v>5243</v>
      </c>
      <c r="C170" s="74">
        <v>40</v>
      </c>
      <c r="D170" s="10">
        <v>20</v>
      </c>
      <c r="E170" s="15">
        <v>23</v>
      </c>
      <c r="F170" s="14" t="s">
        <v>182</v>
      </c>
      <c r="G170" s="155"/>
      <c r="H170" s="136"/>
    </row>
    <row r="171" spans="1:8" ht="37.200000000000003" customHeight="1" x14ac:dyDescent="0.3">
      <c r="A171" s="7"/>
      <c r="B171" s="64">
        <v>5244</v>
      </c>
      <c r="C171" s="74">
        <v>40</v>
      </c>
      <c r="D171" s="10">
        <v>20</v>
      </c>
      <c r="E171" s="15">
        <v>24</v>
      </c>
      <c r="F171" s="14" t="s">
        <v>183</v>
      </c>
      <c r="G171" s="155"/>
      <c r="H171" s="136"/>
    </row>
    <row r="172" spans="1:8" ht="36.6" customHeight="1" x14ac:dyDescent="0.3">
      <c r="A172" s="7"/>
      <c r="B172" s="64"/>
      <c r="C172" s="74">
        <v>40</v>
      </c>
      <c r="D172" s="10">
        <v>20</v>
      </c>
      <c r="E172" s="12">
        <v>30</v>
      </c>
      <c r="F172" s="11" t="s">
        <v>43</v>
      </c>
      <c r="G172" s="155"/>
      <c r="H172" s="136"/>
    </row>
    <row r="173" spans="1:8" ht="40.200000000000003" customHeight="1" x14ac:dyDescent="0.3">
      <c r="A173" s="7"/>
      <c r="B173" s="64">
        <v>5141</v>
      </c>
      <c r="C173" s="74">
        <v>40</v>
      </c>
      <c r="D173" s="10">
        <v>20</v>
      </c>
      <c r="E173" s="13">
        <v>31</v>
      </c>
      <c r="F173" s="14" t="s">
        <v>184</v>
      </c>
      <c r="G173" s="155"/>
      <c r="H173" s="136"/>
    </row>
    <row r="174" spans="1:8" ht="39" customHeight="1" thickBot="1" x14ac:dyDescent="0.35">
      <c r="A174" s="37"/>
      <c r="B174" s="65">
        <v>5142</v>
      </c>
      <c r="C174" s="75">
        <v>40</v>
      </c>
      <c r="D174" s="51">
        <v>20</v>
      </c>
      <c r="E174" s="56">
        <v>32</v>
      </c>
      <c r="F174" s="41" t="s">
        <v>185</v>
      </c>
      <c r="G174" s="158"/>
      <c r="H174" s="146"/>
    </row>
    <row r="175" spans="1:8" ht="49.95" customHeight="1" x14ac:dyDescent="0.3">
      <c r="A175" s="106"/>
      <c r="B175" s="107">
        <v>5143</v>
      </c>
      <c r="C175" s="108">
        <v>40</v>
      </c>
      <c r="D175" s="94">
        <v>20</v>
      </c>
      <c r="E175" s="123">
        <v>33</v>
      </c>
      <c r="F175" s="96" t="s">
        <v>186</v>
      </c>
      <c r="G175" s="167">
        <v>264638.93</v>
      </c>
      <c r="H175" s="145"/>
    </row>
    <row r="176" spans="1:8" ht="24.6" thickBot="1" x14ac:dyDescent="0.35">
      <c r="A176" s="112"/>
      <c r="B176" s="37">
        <v>5144</v>
      </c>
      <c r="C176" s="38">
        <v>40</v>
      </c>
      <c r="D176" s="51">
        <v>20</v>
      </c>
      <c r="E176" s="54">
        <v>34</v>
      </c>
      <c r="F176" s="41" t="s">
        <v>187</v>
      </c>
      <c r="G176" s="158">
        <v>143277.6</v>
      </c>
      <c r="H176" s="146"/>
    </row>
    <row r="177" spans="1:8" ht="27" customHeight="1" thickBot="1" x14ac:dyDescent="0.35">
      <c r="A177" s="58"/>
      <c r="B177" s="48"/>
      <c r="C177" s="48"/>
      <c r="D177" s="48"/>
      <c r="E177" s="48"/>
      <c r="F177" s="53" t="s">
        <v>9</v>
      </c>
      <c r="G177" s="157">
        <f t="shared" ref="G177" si="28">SUM(G161:G176)</f>
        <v>808160.83</v>
      </c>
      <c r="H177" s="137">
        <f t="shared" ref="H177" si="29">SUM(H161:H176)</f>
        <v>0</v>
      </c>
    </row>
    <row r="178" spans="1:8" ht="27" customHeight="1" thickBot="1" x14ac:dyDescent="0.35">
      <c r="A178" s="58"/>
      <c r="B178" s="48"/>
      <c r="C178" s="48"/>
      <c r="D178" s="48"/>
      <c r="E178" s="48"/>
      <c r="F178" s="47" t="s">
        <v>44</v>
      </c>
      <c r="G178" s="171">
        <f t="shared" ref="G178" si="30">G177+G160</f>
        <v>82150407.060000002</v>
      </c>
      <c r="H178" s="149">
        <f t="shared" ref="H178" si="31">H177+H160</f>
        <v>0</v>
      </c>
    </row>
    <row r="179" spans="1:8" ht="26.4" x14ac:dyDescent="0.3">
      <c r="A179" s="113"/>
      <c r="B179" s="42"/>
      <c r="C179" s="43">
        <v>50</v>
      </c>
      <c r="D179" s="20"/>
      <c r="E179" s="20"/>
      <c r="F179" s="21" t="s">
        <v>45</v>
      </c>
      <c r="G179" s="156"/>
      <c r="H179" s="135"/>
    </row>
    <row r="180" spans="1:8" ht="26.4" x14ac:dyDescent="0.3">
      <c r="A180" s="111"/>
      <c r="B180" s="7"/>
      <c r="C180" s="8">
        <v>50</v>
      </c>
      <c r="D180" s="10">
        <v>10</v>
      </c>
      <c r="E180" s="9"/>
      <c r="F180" s="11" t="s">
        <v>46</v>
      </c>
      <c r="G180" s="155"/>
      <c r="H180" s="136"/>
    </row>
    <row r="181" spans="1:8" ht="24" x14ac:dyDescent="0.3">
      <c r="A181" s="111"/>
      <c r="B181" s="7">
        <v>5911</v>
      </c>
      <c r="C181" s="8">
        <v>50</v>
      </c>
      <c r="D181" s="10">
        <v>10</v>
      </c>
      <c r="E181" s="16">
        <v>10</v>
      </c>
      <c r="F181" s="14" t="s">
        <v>47</v>
      </c>
      <c r="G181" s="155"/>
      <c r="H181" s="136"/>
    </row>
    <row r="182" spans="1:8" ht="24.6" thickBot="1" x14ac:dyDescent="0.35">
      <c r="A182" s="112"/>
      <c r="B182" s="37">
        <v>5912</v>
      </c>
      <c r="C182" s="38">
        <v>50</v>
      </c>
      <c r="D182" s="51">
        <v>10</v>
      </c>
      <c r="E182" s="59">
        <v>20</v>
      </c>
      <c r="F182" s="41" t="s">
        <v>48</v>
      </c>
      <c r="G182" s="158"/>
      <c r="H182" s="146"/>
    </row>
    <row r="183" spans="1:8" ht="21" customHeight="1" thickBot="1" x14ac:dyDescent="0.35">
      <c r="A183" s="45"/>
      <c r="B183" s="46"/>
      <c r="C183" s="47">
        <v>50</v>
      </c>
      <c r="D183" s="48"/>
      <c r="E183" s="48"/>
      <c r="F183" s="53" t="s">
        <v>28</v>
      </c>
      <c r="G183" s="157">
        <f t="shared" ref="G183" si="32">SUM(G179:G182)</f>
        <v>0</v>
      </c>
      <c r="H183" s="137">
        <f t="shared" ref="H183" si="33">SUM(H179:H182)</f>
        <v>0</v>
      </c>
    </row>
    <row r="184" spans="1:8" ht="26.4" x14ac:dyDescent="0.3">
      <c r="A184" s="113"/>
      <c r="B184" s="42"/>
      <c r="C184" s="43">
        <v>50</v>
      </c>
      <c r="D184" s="44">
        <v>20</v>
      </c>
      <c r="E184" s="60"/>
      <c r="F184" s="61" t="s">
        <v>49</v>
      </c>
      <c r="G184" s="156"/>
      <c r="H184" s="135"/>
    </row>
    <row r="185" spans="1:8" ht="24" x14ac:dyDescent="0.3">
      <c r="A185" s="111"/>
      <c r="B185" s="7">
        <v>5931</v>
      </c>
      <c r="C185" s="8">
        <v>50</v>
      </c>
      <c r="D185" s="10">
        <v>20</v>
      </c>
      <c r="E185" s="16">
        <v>10</v>
      </c>
      <c r="F185" s="14" t="s">
        <v>50</v>
      </c>
      <c r="G185" s="155"/>
      <c r="H185" s="136"/>
    </row>
    <row r="186" spans="1:8" ht="24" x14ac:dyDescent="0.3">
      <c r="A186" s="111"/>
      <c r="B186" s="7">
        <v>5932</v>
      </c>
      <c r="C186" s="8">
        <v>50</v>
      </c>
      <c r="D186" s="10">
        <v>20</v>
      </c>
      <c r="E186" s="15">
        <v>20</v>
      </c>
      <c r="F186" s="14" t="s">
        <v>51</v>
      </c>
      <c r="G186" s="155"/>
      <c r="H186" s="136"/>
    </row>
    <row r="187" spans="1:8" ht="24" x14ac:dyDescent="0.3">
      <c r="A187" s="111"/>
      <c r="B187" s="7">
        <v>5933</v>
      </c>
      <c r="C187" s="8">
        <v>50</v>
      </c>
      <c r="D187" s="10">
        <v>20</v>
      </c>
      <c r="E187" s="15">
        <v>30</v>
      </c>
      <c r="F187" s="14" t="s">
        <v>188</v>
      </c>
      <c r="G187" s="155"/>
      <c r="H187" s="136"/>
    </row>
    <row r="188" spans="1:8" ht="24.6" thickBot="1" x14ac:dyDescent="0.35">
      <c r="A188" s="112"/>
      <c r="B188" s="37">
        <v>5934</v>
      </c>
      <c r="C188" s="38">
        <v>50</v>
      </c>
      <c r="D188" s="51">
        <v>20</v>
      </c>
      <c r="E188" s="56">
        <v>40</v>
      </c>
      <c r="F188" s="41" t="s">
        <v>52</v>
      </c>
      <c r="G188" s="158"/>
      <c r="H188" s="146"/>
    </row>
    <row r="189" spans="1:8" ht="19.95" customHeight="1" thickBot="1" x14ac:dyDescent="0.35">
      <c r="A189" s="45"/>
      <c r="B189" s="46"/>
      <c r="C189" s="47">
        <v>50</v>
      </c>
      <c r="D189" s="48"/>
      <c r="E189" s="48"/>
      <c r="F189" s="53" t="s">
        <v>9</v>
      </c>
      <c r="G189" s="157">
        <f t="shared" ref="G189" si="34">SUM(G184:G188)</f>
        <v>0</v>
      </c>
      <c r="H189" s="137">
        <f t="shared" ref="H189" si="35">SUM(H184:H188)</f>
        <v>0</v>
      </c>
    </row>
    <row r="190" spans="1:8" ht="26.4" x14ac:dyDescent="0.3">
      <c r="A190" s="113"/>
      <c r="B190" s="42"/>
      <c r="C190" s="43">
        <v>50</v>
      </c>
      <c r="D190" s="44">
        <v>30</v>
      </c>
      <c r="E190" s="20"/>
      <c r="F190" s="21" t="s">
        <v>53</v>
      </c>
      <c r="G190" s="156"/>
      <c r="H190" s="135"/>
    </row>
    <row r="191" spans="1:8" ht="26.4" x14ac:dyDescent="0.3">
      <c r="A191" s="111"/>
      <c r="B191" s="7"/>
      <c r="C191" s="8">
        <v>50</v>
      </c>
      <c r="D191" s="10">
        <v>30</v>
      </c>
      <c r="E191" s="12">
        <v>10</v>
      </c>
      <c r="F191" s="18" t="s">
        <v>54</v>
      </c>
      <c r="G191" s="155"/>
      <c r="H191" s="136"/>
    </row>
    <row r="192" spans="1:8" ht="17.399999999999999" customHeight="1" x14ac:dyDescent="0.3">
      <c r="A192" s="111"/>
      <c r="B192" s="7">
        <v>5942</v>
      </c>
      <c r="C192" s="8">
        <v>50</v>
      </c>
      <c r="D192" s="10">
        <v>30</v>
      </c>
      <c r="E192" s="13">
        <v>11</v>
      </c>
      <c r="F192" s="14" t="s">
        <v>55</v>
      </c>
      <c r="G192" s="155"/>
      <c r="H192" s="136"/>
    </row>
    <row r="193" spans="1:8" ht="15" customHeight="1" x14ac:dyDescent="0.3">
      <c r="A193" s="111"/>
      <c r="B193" s="7">
        <v>5942</v>
      </c>
      <c r="C193" s="8">
        <v>50</v>
      </c>
      <c r="D193" s="10">
        <v>30</v>
      </c>
      <c r="E193" s="15">
        <v>12</v>
      </c>
      <c r="F193" s="14" t="s">
        <v>56</v>
      </c>
      <c r="G193" s="155"/>
      <c r="H193" s="136"/>
    </row>
    <row r="194" spans="1:8" ht="14.4" customHeight="1" x14ac:dyDescent="0.3">
      <c r="A194" s="111"/>
      <c r="B194" s="7"/>
      <c r="C194" s="8">
        <v>50</v>
      </c>
      <c r="D194" s="10">
        <v>30</v>
      </c>
      <c r="E194" s="15">
        <v>13</v>
      </c>
      <c r="F194" s="14" t="s">
        <v>57</v>
      </c>
      <c r="G194" s="155"/>
      <c r="H194" s="136"/>
    </row>
    <row r="195" spans="1:8" ht="26.4" x14ac:dyDescent="0.3">
      <c r="A195" s="111"/>
      <c r="B195" s="7"/>
      <c r="C195" s="8">
        <v>50</v>
      </c>
      <c r="D195" s="10">
        <v>30</v>
      </c>
      <c r="E195" s="12">
        <v>20</v>
      </c>
      <c r="F195" s="18" t="s">
        <v>58</v>
      </c>
      <c r="G195" s="155"/>
      <c r="H195" s="136"/>
    </row>
    <row r="196" spans="1:8" ht="24" x14ac:dyDescent="0.3">
      <c r="A196" s="111"/>
      <c r="B196" s="7">
        <v>5942</v>
      </c>
      <c r="C196" s="8">
        <v>50</v>
      </c>
      <c r="D196" s="10">
        <v>30</v>
      </c>
      <c r="E196" s="13">
        <v>21</v>
      </c>
      <c r="F196" s="14" t="s">
        <v>59</v>
      </c>
      <c r="G196" s="155"/>
      <c r="H196" s="136"/>
    </row>
    <row r="197" spans="1:8" ht="24.6" thickBot="1" x14ac:dyDescent="0.35">
      <c r="A197" s="117"/>
      <c r="B197" s="118">
        <v>5942</v>
      </c>
      <c r="C197" s="119">
        <v>50</v>
      </c>
      <c r="D197" s="115">
        <v>30</v>
      </c>
      <c r="E197" s="120">
        <v>22</v>
      </c>
      <c r="F197" s="121" t="s">
        <v>60</v>
      </c>
      <c r="G197" s="159"/>
      <c r="H197" s="138"/>
    </row>
    <row r="198" spans="1:8" ht="36" x14ac:dyDescent="0.3">
      <c r="A198" s="106"/>
      <c r="B198" s="107">
        <v>5942</v>
      </c>
      <c r="C198" s="108">
        <v>50</v>
      </c>
      <c r="D198" s="94">
        <v>30</v>
      </c>
      <c r="E198" s="123">
        <v>23</v>
      </c>
      <c r="F198" s="96" t="s">
        <v>61</v>
      </c>
      <c r="G198" s="167"/>
      <c r="H198" s="145"/>
    </row>
    <row r="199" spans="1:8" ht="24" x14ac:dyDescent="0.3">
      <c r="A199" s="111"/>
      <c r="B199" s="7">
        <v>5942</v>
      </c>
      <c r="C199" s="8">
        <v>50</v>
      </c>
      <c r="D199" s="10">
        <v>30</v>
      </c>
      <c r="E199" s="15">
        <v>24</v>
      </c>
      <c r="F199" s="14" t="s">
        <v>62</v>
      </c>
      <c r="G199" s="155"/>
      <c r="H199" s="136"/>
    </row>
    <row r="200" spans="1:8" ht="24.6" thickBot="1" x14ac:dyDescent="0.35">
      <c r="A200" s="112"/>
      <c r="B200" s="37"/>
      <c r="C200" s="38">
        <v>50</v>
      </c>
      <c r="D200" s="51">
        <v>30</v>
      </c>
      <c r="E200" s="56">
        <v>25</v>
      </c>
      <c r="F200" s="41" t="s">
        <v>63</v>
      </c>
      <c r="G200" s="158"/>
      <c r="H200" s="146"/>
    </row>
    <row r="201" spans="1:8" ht="19.95" customHeight="1" thickBot="1" x14ac:dyDescent="0.35">
      <c r="A201" s="45"/>
      <c r="B201" s="46"/>
      <c r="C201" s="47">
        <v>50</v>
      </c>
      <c r="D201" s="48"/>
      <c r="E201" s="48"/>
      <c r="F201" s="53" t="s">
        <v>14</v>
      </c>
      <c r="G201" s="157">
        <f t="shared" ref="G201" si="36">SUM(G190:G200)</f>
        <v>0</v>
      </c>
      <c r="H201" s="137">
        <f t="shared" ref="H201" si="37">SUM(H190:H200)</f>
        <v>0</v>
      </c>
    </row>
    <row r="202" spans="1:8" ht="26.4" x14ac:dyDescent="0.3">
      <c r="A202" s="113"/>
      <c r="B202" s="42"/>
      <c r="C202" s="43">
        <v>50</v>
      </c>
      <c r="D202" s="44">
        <v>40</v>
      </c>
      <c r="E202" s="20"/>
      <c r="F202" s="61" t="s">
        <v>64</v>
      </c>
      <c r="G202" s="156"/>
      <c r="H202" s="135"/>
    </row>
    <row r="203" spans="1:8" ht="24" x14ac:dyDescent="0.3">
      <c r="A203" s="111"/>
      <c r="B203" s="7">
        <v>5927</v>
      </c>
      <c r="C203" s="8">
        <v>50</v>
      </c>
      <c r="D203" s="10">
        <v>40</v>
      </c>
      <c r="E203" s="13">
        <v>10</v>
      </c>
      <c r="F203" s="14" t="s">
        <v>65</v>
      </c>
      <c r="G203" s="155"/>
      <c r="H203" s="136"/>
    </row>
    <row r="204" spans="1:8" ht="24" x14ac:dyDescent="0.3">
      <c r="A204" s="111"/>
      <c r="B204" s="7">
        <v>5925</v>
      </c>
      <c r="C204" s="8">
        <v>50</v>
      </c>
      <c r="D204" s="10">
        <v>40</v>
      </c>
      <c r="E204" s="15">
        <v>20</v>
      </c>
      <c r="F204" s="14" t="s">
        <v>66</v>
      </c>
      <c r="G204" s="155"/>
      <c r="H204" s="136"/>
    </row>
    <row r="205" spans="1:8" ht="59.4" customHeight="1" x14ac:dyDescent="0.3">
      <c r="A205" s="111"/>
      <c r="B205" s="7">
        <v>5924</v>
      </c>
      <c r="C205" s="8">
        <v>50</v>
      </c>
      <c r="D205" s="10">
        <v>40</v>
      </c>
      <c r="E205" s="15">
        <v>30</v>
      </c>
      <c r="F205" s="14" t="s">
        <v>67</v>
      </c>
      <c r="G205" s="155"/>
      <c r="H205" s="136"/>
    </row>
    <row r="206" spans="1:8" ht="24.6" thickBot="1" x14ac:dyDescent="0.35">
      <c r="A206" s="112"/>
      <c r="B206" s="37">
        <v>5926</v>
      </c>
      <c r="C206" s="38">
        <v>50</v>
      </c>
      <c r="D206" s="51">
        <v>40</v>
      </c>
      <c r="E206" s="54">
        <v>40</v>
      </c>
      <c r="F206" s="41" t="s">
        <v>68</v>
      </c>
      <c r="G206" s="158">
        <v>1799697.47</v>
      </c>
      <c r="H206" s="146"/>
    </row>
    <row r="207" spans="1:8" ht="23.4" customHeight="1" thickBot="1" x14ac:dyDescent="0.35">
      <c r="A207" s="58"/>
      <c r="B207" s="48"/>
      <c r="C207" s="48"/>
      <c r="D207" s="48"/>
      <c r="E207" s="48"/>
      <c r="F207" s="53" t="s">
        <v>20</v>
      </c>
      <c r="G207" s="157">
        <f>SUM(G202:G206)</f>
        <v>1799697.47</v>
      </c>
      <c r="H207" s="137">
        <f t="shared" ref="H207" si="38">SUM(H202:H206)</f>
        <v>0</v>
      </c>
    </row>
    <row r="208" spans="1:8" ht="24.6" customHeight="1" thickBot="1" x14ac:dyDescent="0.35">
      <c r="A208" s="58"/>
      <c r="B208" s="48"/>
      <c r="C208" s="48"/>
      <c r="D208" s="48"/>
      <c r="E208" s="48"/>
      <c r="F208" s="47" t="s">
        <v>69</v>
      </c>
      <c r="G208" s="171">
        <f t="shared" ref="G208" si="39">G207+G201+G189+G183</f>
        <v>1799697.47</v>
      </c>
      <c r="H208" s="149">
        <f t="shared" ref="H208" si="40">H207+H201+H189+H183</f>
        <v>0</v>
      </c>
    </row>
    <row r="209" spans="1:8" ht="26.4" x14ac:dyDescent="0.3">
      <c r="A209" s="113"/>
      <c r="B209" s="42"/>
      <c r="C209" s="43">
        <v>60</v>
      </c>
      <c r="D209" s="20"/>
      <c r="E209" s="20"/>
      <c r="F209" s="21" t="s">
        <v>70</v>
      </c>
      <c r="G209" s="156"/>
      <c r="H209" s="135"/>
    </row>
    <row r="210" spans="1:8" ht="26.4" x14ac:dyDescent="0.3">
      <c r="A210" s="111"/>
      <c r="B210" s="7"/>
      <c r="C210" s="8">
        <v>60</v>
      </c>
      <c r="D210" s="10">
        <v>10</v>
      </c>
      <c r="E210" s="9"/>
      <c r="F210" s="11" t="s">
        <v>71</v>
      </c>
      <c r="G210" s="155"/>
      <c r="H210" s="136"/>
    </row>
    <row r="211" spans="1:8" ht="24" x14ac:dyDescent="0.3">
      <c r="A211" s="111"/>
      <c r="B211" s="7">
        <v>5951</v>
      </c>
      <c r="C211" s="8">
        <v>60</v>
      </c>
      <c r="D211" s="10">
        <v>10</v>
      </c>
      <c r="E211" s="13">
        <v>10</v>
      </c>
      <c r="F211" s="14" t="s">
        <v>72</v>
      </c>
      <c r="G211" s="155">
        <v>31352136.82</v>
      </c>
      <c r="H211" s="136"/>
    </row>
    <row r="212" spans="1:8" ht="24" x14ac:dyDescent="0.3">
      <c r="A212" s="111"/>
      <c r="B212" s="7">
        <v>5952</v>
      </c>
      <c r="C212" s="8">
        <v>60</v>
      </c>
      <c r="D212" s="10">
        <v>10</v>
      </c>
      <c r="E212" s="15">
        <v>20</v>
      </c>
      <c r="F212" s="14" t="s">
        <v>73</v>
      </c>
      <c r="G212" s="155"/>
      <c r="H212" s="136"/>
    </row>
    <row r="213" spans="1:8" ht="24" x14ac:dyDescent="0.3">
      <c r="A213" s="111"/>
      <c r="B213" s="7">
        <v>5953</v>
      </c>
      <c r="C213" s="8">
        <v>60</v>
      </c>
      <c r="D213" s="10">
        <v>10</v>
      </c>
      <c r="E213" s="15">
        <v>30</v>
      </c>
      <c r="F213" s="14" t="s">
        <v>74</v>
      </c>
      <c r="G213" s="155"/>
      <c r="H213" s="136"/>
    </row>
    <row r="214" spans="1:8" ht="24.6" thickBot="1" x14ac:dyDescent="0.35">
      <c r="A214" s="112"/>
      <c r="B214" s="37">
        <v>5954</v>
      </c>
      <c r="C214" s="38">
        <v>60</v>
      </c>
      <c r="D214" s="51">
        <v>10</v>
      </c>
      <c r="E214" s="56">
        <v>40</v>
      </c>
      <c r="F214" s="41" t="s">
        <v>75</v>
      </c>
      <c r="G214" s="158"/>
      <c r="H214" s="146"/>
    </row>
    <row r="215" spans="1:8" ht="20.399999999999999" customHeight="1" thickBot="1" x14ac:dyDescent="0.35">
      <c r="A215" s="58"/>
      <c r="B215" s="48"/>
      <c r="C215" s="48"/>
      <c r="D215" s="48"/>
      <c r="E215" s="49"/>
      <c r="F215" s="53" t="s">
        <v>28</v>
      </c>
      <c r="G215" s="157">
        <f t="shared" ref="G215" si="41">SUM(G209:G214)</f>
        <v>31352136.82</v>
      </c>
      <c r="H215" s="137">
        <f t="shared" ref="H215" si="42">SUM(H209:H214)</f>
        <v>0</v>
      </c>
    </row>
    <row r="216" spans="1:8" ht="18" customHeight="1" thickBot="1" x14ac:dyDescent="0.35">
      <c r="A216" s="58"/>
      <c r="B216" s="48"/>
      <c r="C216" s="48"/>
      <c r="D216" s="48"/>
      <c r="E216" s="48"/>
      <c r="F216" s="47" t="s">
        <v>76</v>
      </c>
      <c r="G216" s="171">
        <f t="shared" ref="G216" si="43">G215</f>
        <v>31352136.82</v>
      </c>
      <c r="H216" s="149">
        <f t="shared" ref="H216" si="44">H215</f>
        <v>0</v>
      </c>
    </row>
    <row r="217" spans="1:8" ht="26.4" customHeight="1" thickBot="1" x14ac:dyDescent="0.35">
      <c r="A217" s="58"/>
      <c r="B217" s="48"/>
      <c r="C217" s="48"/>
      <c r="D217" s="48"/>
      <c r="E217" s="48"/>
      <c r="F217" s="53" t="s">
        <v>77</v>
      </c>
      <c r="G217" s="157">
        <f t="shared" ref="G217" si="45">G216+G208+G178+G108+G74+G36</f>
        <v>443868527.75999999</v>
      </c>
      <c r="H217" s="137"/>
    </row>
    <row r="218" spans="1:8" ht="15" thickBot="1" x14ac:dyDescent="0.35">
      <c r="A218" s="3"/>
      <c r="B218" s="3"/>
      <c r="C218" s="3"/>
      <c r="D218" s="3"/>
      <c r="E218" s="3"/>
      <c r="F218" s="36"/>
      <c r="G218" s="62"/>
      <c r="H218" s="6"/>
    </row>
    <row r="219" spans="1:8" ht="15" thickBot="1" x14ac:dyDescent="0.35">
      <c r="A219" s="3"/>
      <c r="B219" s="3"/>
      <c r="C219" s="3"/>
      <c r="D219" s="3"/>
      <c r="E219" s="3"/>
      <c r="F219" s="17"/>
      <c r="G219" s="128"/>
      <c r="H219" s="6"/>
    </row>
    <row r="220" spans="1:8" x14ac:dyDescent="0.3">
      <c r="A220" s="3"/>
      <c r="B220" s="3"/>
      <c r="C220" s="3"/>
      <c r="D220" s="3"/>
      <c r="E220" s="3"/>
      <c r="F220" s="17"/>
      <c r="G220" s="6"/>
      <c r="H220" s="6"/>
    </row>
    <row r="221" spans="1:8" x14ac:dyDescent="0.3">
      <c r="A221" s="3"/>
      <c r="B221" s="3"/>
      <c r="C221" s="3"/>
      <c r="D221" s="3"/>
      <c r="E221" s="3"/>
      <c r="F221" s="17"/>
      <c r="G221" s="6"/>
      <c r="H221" s="6"/>
    </row>
    <row r="222" spans="1:8" x14ac:dyDescent="0.3">
      <c r="A222" s="3"/>
      <c r="B222" s="3"/>
      <c r="C222" s="3"/>
      <c r="D222" s="3"/>
      <c r="E222" s="3"/>
      <c r="F222" s="17"/>
      <c r="G222" s="6"/>
      <c r="H222" s="6"/>
    </row>
    <row r="223" spans="1:8" x14ac:dyDescent="0.3">
      <c r="A223" s="3"/>
      <c r="B223" s="3"/>
      <c r="C223" s="3"/>
      <c r="D223" s="3"/>
      <c r="E223" s="3"/>
      <c r="F223" s="17"/>
      <c r="G223" s="6"/>
      <c r="H223" s="6"/>
    </row>
    <row r="224" spans="1:8" x14ac:dyDescent="0.3">
      <c r="A224" s="3"/>
      <c r="B224" s="3"/>
      <c r="C224" s="3"/>
      <c r="D224" s="3"/>
      <c r="E224" s="3"/>
      <c r="F224" s="17"/>
      <c r="G224" s="6"/>
      <c r="H224" s="6"/>
    </row>
    <row r="225" spans="1:8" x14ac:dyDescent="0.3">
      <c r="A225" s="3"/>
      <c r="B225" s="3"/>
      <c r="C225" s="3"/>
      <c r="D225" s="3"/>
      <c r="E225" s="3"/>
      <c r="F225" s="17"/>
      <c r="G225" s="6"/>
      <c r="H225" s="6"/>
    </row>
    <row r="226" spans="1:8" x14ac:dyDescent="0.3">
      <c r="A226" s="3"/>
      <c r="B226" s="3"/>
      <c r="C226" s="3"/>
      <c r="D226" s="3"/>
      <c r="E226" s="3"/>
      <c r="F226" s="17"/>
      <c r="G226" s="6"/>
      <c r="H226" s="6"/>
    </row>
    <row r="227" spans="1:8" x14ac:dyDescent="0.3">
      <c r="A227" s="3"/>
      <c r="B227" s="3"/>
      <c r="C227" s="3"/>
      <c r="D227" s="3"/>
      <c r="E227" s="3"/>
      <c r="F227" s="17"/>
      <c r="G227" s="6"/>
      <c r="H227" s="6"/>
    </row>
    <row r="228" spans="1:8" x14ac:dyDescent="0.3">
      <c r="A228" s="3"/>
      <c r="B228" s="3"/>
      <c r="C228" s="3"/>
      <c r="D228" s="3"/>
      <c r="E228" s="3"/>
      <c r="F228" s="17"/>
      <c r="G228" s="6"/>
      <c r="H228" s="6"/>
    </row>
    <row r="229" spans="1:8" x14ac:dyDescent="0.3">
      <c r="A229" s="3"/>
      <c r="B229" s="3"/>
      <c r="C229" s="3"/>
      <c r="D229" s="3"/>
      <c r="E229" s="3"/>
      <c r="F229" s="17"/>
      <c r="G229" s="6"/>
      <c r="H229" s="6"/>
    </row>
  </sheetData>
  <mergeCells count="1">
    <mergeCell ref="A1:G1"/>
  </mergeCells>
  <pageMargins left="0" right="0" top="0" bottom="0"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recettes  realises 30 9 2019 </vt:lpstr>
      <vt:lpstr>'recettes  realises 30 9 2019 '!Impression_des_titres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2019-10-29T14:44:17Z</cp:lastPrinted>
  <dcterms:created xsi:type="dcterms:W3CDTF">2019-10-03T09:25:12Z</dcterms:created>
  <dcterms:modified xsi:type="dcterms:W3CDTF">2019-12-05T11:20:45Z</dcterms:modified>
</cp:coreProperties>
</file>